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activeTab="3"/>
  </bookViews>
  <sheets>
    <sheet name="2019" sheetId="8" r:id="rId1"/>
    <sheet name="2020" sheetId="9" r:id="rId2"/>
    <sheet name="2021" sheetId="10" r:id="rId3"/>
    <sheet name="Summary" sheetId="6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" i="10"/>
  <c r="AC4"/>
  <c r="AC5"/>
  <c r="AC6"/>
  <c r="AC7"/>
  <c r="AC8"/>
  <c r="AC9"/>
  <c r="AC10"/>
  <c r="D10" i="6" s="1"/>
  <c r="AC11" i="10"/>
  <c r="AC12"/>
  <c r="AC13"/>
  <c r="AC14"/>
  <c r="AC15"/>
  <c r="AC16"/>
  <c r="AC17"/>
  <c r="AC18"/>
  <c r="AC19"/>
  <c r="AC20"/>
  <c r="AC21"/>
  <c r="AC22"/>
  <c r="AC23"/>
  <c r="AC24"/>
  <c r="AC25"/>
  <c r="AC26"/>
  <c r="D26" i="6" s="1"/>
  <c r="AC27" i="10"/>
  <c r="AC28"/>
  <c r="AC29"/>
  <c r="AC30"/>
  <c r="AC31"/>
  <c r="AC32"/>
  <c r="AC33"/>
  <c r="AC34"/>
  <c r="D35" i="6" s="1"/>
  <c r="AC35" i="10"/>
  <c r="AC36"/>
  <c r="AC37"/>
  <c r="AC38"/>
  <c r="AC39"/>
  <c r="AC40"/>
  <c r="AC41"/>
  <c r="AC42"/>
  <c r="D42" i="6" s="1"/>
  <c r="AC43" i="10"/>
  <c r="AC44"/>
  <c r="AC45"/>
  <c r="AC46"/>
  <c r="AC47"/>
  <c r="AC48"/>
  <c r="AC49"/>
  <c r="AC50"/>
  <c r="D50" i="6" s="1"/>
  <c r="AC51" i="10"/>
  <c r="AC52"/>
  <c r="AC53"/>
  <c r="AC54"/>
  <c r="AC55"/>
  <c r="AC56"/>
  <c r="AC57"/>
  <c r="AC58"/>
  <c r="D60" i="6" s="1"/>
  <c r="AC59" i="10"/>
  <c r="AC60"/>
  <c r="AC61"/>
  <c r="AC62"/>
  <c r="AC63"/>
  <c r="AC64"/>
  <c r="AC65"/>
  <c r="AC66"/>
  <c r="D68" i="6" s="1"/>
  <c r="AC67" i="10"/>
  <c r="AC68"/>
  <c r="AC69"/>
  <c r="AC70"/>
  <c r="AC71"/>
  <c r="AC72"/>
  <c r="AC73"/>
  <c r="AC74"/>
  <c r="D77" i="6" s="1"/>
  <c r="AC75" i="10"/>
  <c r="AC76"/>
  <c r="AC77"/>
  <c r="AC78"/>
  <c r="AC79"/>
  <c r="AC80"/>
  <c r="AC81"/>
  <c r="AC82"/>
  <c r="D86" i="6" s="1"/>
  <c r="AC83" i="10"/>
  <c r="AC84"/>
  <c r="AC85"/>
  <c r="AC86"/>
  <c r="AC87"/>
  <c r="AC88"/>
  <c r="AC89"/>
  <c r="AC90"/>
  <c r="D94" i="6" s="1"/>
  <c r="AC91" i="10"/>
  <c r="AC92"/>
  <c r="AC93"/>
  <c r="AC94"/>
  <c r="AC95"/>
  <c r="AC96"/>
  <c r="AC97"/>
  <c r="AC98"/>
  <c r="D102" i="6" s="1"/>
  <c r="AC99" i="10"/>
  <c r="AC100"/>
  <c r="AC101"/>
  <c r="AC102"/>
  <c r="AC103"/>
  <c r="AC104"/>
  <c r="AC105"/>
  <c r="AC106"/>
  <c r="D110" i="6" s="1"/>
  <c r="AC107" i="10"/>
  <c r="AC108"/>
  <c r="AC109"/>
  <c r="AC110"/>
  <c r="AC111"/>
  <c r="AC112"/>
  <c r="AC113"/>
  <c r="AC114"/>
  <c r="D122" i="6" s="1"/>
  <c r="AC115" i="10"/>
  <c r="AC116"/>
  <c r="AC117"/>
  <c r="AC118"/>
  <c r="AC119"/>
  <c r="AC120"/>
  <c r="AC121"/>
  <c r="AC122"/>
  <c r="D133" i="6" s="1"/>
  <c r="AC123" i="10"/>
  <c r="AC124"/>
  <c r="AC125"/>
  <c r="AC126"/>
  <c r="AC127"/>
  <c r="AC2"/>
  <c r="C61" i="6"/>
  <c r="D4"/>
  <c r="D5"/>
  <c r="D7"/>
  <c r="D8"/>
  <c r="D9"/>
  <c r="D11"/>
  <c r="D13"/>
  <c r="D15"/>
  <c r="D16"/>
  <c r="D17"/>
  <c r="D18"/>
  <c r="D19"/>
  <c r="D20"/>
  <c r="D21"/>
  <c r="D22"/>
  <c r="D23"/>
  <c r="D24"/>
  <c r="D25"/>
  <c r="D27"/>
  <c r="D28"/>
  <c r="D30"/>
  <c r="D31"/>
  <c r="D32"/>
  <c r="D34"/>
  <c r="D36"/>
  <c r="D37"/>
  <c r="D38"/>
  <c r="D39"/>
  <c r="D40"/>
  <c r="D41"/>
  <c r="D43"/>
  <c r="D44"/>
  <c r="D46"/>
  <c r="D47"/>
  <c r="D48"/>
  <c r="D49"/>
  <c r="D51"/>
  <c r="D53"/>
  <c r="D55"/>
  <c r="D56"/>
  <c r="D57"/>
  <c r="D58"/>
  <c r="D59"/>
  <c r="D64"/>
  <c r="D65"/>
  <c r="D66"/>
  <c r="D67"/>
  <c r="D69"/>
  <c r="D70"/>
  <c r="D72"/>
  <c r="D73"/>
  <c r="D75"/>
  <c r="D76"/>
  <c r="D78"/>
  <c r="D80"/>
  <c r="D82"/>
  <c r="D83"/>
  <c r="D84"/>
  <c r="D85"/>
  <c r="D87"/>
  <c r="D88"/>
  <c r="D89"/>
  <c r="D90"/>
  <c r="D91"/>
  <c r="D92"/>
  <c r="D93"/>
  <c r="D95"/>
  <c r="D96"/>
  <c r="D98"/>
  <c r="D99"/>
  <c r="D100"/>
  <c r="D101"/>
  <c r="D103"/>
  <c r="D104"/>
  <c r="D105"/>
  <c r="D106"/>
  <c r="D107"/>
  <c r="D108"/>
  <c r="D109"/>
  <c r="D112"/>
  <c r="D113"/>
  <c r="D116"/>
  <c r="D119"/>
  <c r="D120"/>
  <c r="D121"/>
  <c r="D123"/>
  <c r="D124"/>
  <c r="D126"/>
  <c r="D129"/>
  <c r="D130"/>
  <c r="D131"/>
  <c r="D134"/>
  <c r="D135"/>
  <c r="D138"/>
  <c r="D139"/>
  <c r="D3"/>
  <c r="AB3" i="9"/>
  <c r="AB4"/>
  <c r="AB5"/>
  <c r="AB6"/>
  <c r="AB7"/>
  <c r="AB8"/>
  <c r="AB9"/>
  <c r="AB10"/>
  <c r="C11" i="6" s="1"/>
  <c r="AB11" i="9"/>
  <c r="AB12"/>
  <c r="AB13"/>
  <c r="AB14"/>
  <c r="AB15"/>
  <c r="AB16"/>
  <c r="AB17"/>
  <c r="AB18"/>
  <c r="C19" i="6" s="1"/>
  <c r="AB19" i="9"/>
  <c r="AB20"/>
  <c r="AB21"/>
  <c r="AB22"/>
  <c r="AB23"/>
  <c r="AB24"/>
  <c r="AB25"/>
  <c r="AB26"/>
  <c r="C27" i="6" s="1"/>
  <c r="AB27" i="9"/>
  <c r="AB28"/>
  <c r="AB29"/>
  <c r="AB30"/>
  <c r="AB31"/>
  <c r="AB32"/>
  <c r="AB33"/>
  <c r="AB34"/>
  <c r="C36" i="6" s="1"/>
  <c r="AB35" i="9"/>
  <c r="AB36"/>
  <c r="AB37"/>
  <c r="AB38"/>
  <c r="AB39"/>
  <c r="AB40"/>
  <c r="AB41"/>
  <c r="AB42"/>
  <c r="C44" i="6" s="1"/>
  <c r="AB43" i="9"/>
  <c r="AB44"/>
  <c r="AB45"/>
  <c r="AB46"/>
  <c r="AB47"/>
  <c r="AB48"/>
  <c r="AB49"/>
  <c r="AB50"/>
  <c r="C53" i="6" s="1"/>
  <c r="AB51" i="9"/>
  <c r="AB52"/>
  <c r="AB53"/>
  <c r="AB54"/>
  <c r="AB55"/>
  <c r="AB56"/>
  <c r="AB57"/>
  <c r="AB58"/>
  <c r="AB59"/>
  <c r="AB60"/>
  <c r="AB61"/>
  <c r="AB62"/>
  <c r="AB63"/>
  <c r="AB64"/>
  <c r="AB65"/>
  <c r="AB66"/>
  <c r="C70" i="6" s="1"/>
  <c r="AB67" i="9"/>
  <c r="AB68"/>
  <c r="AB69"/>
  <c r="AB70"/>
  <c r="AB71"/>
  <c r="AB72"/>
  <c r="AB73"/>
  <c r="AB74"/>
  <c r="C80" i="6" s="1"/>
  <c r="AB75" i="9"/>
  <c r="AB76"/>
  <c r="AB77"/>
  <c r="AB78"/>
  <c r="AB79"/>
  <c r="AB80"/>
  <c r="AB81"/>
  <c r="AB82"/>
  <c r="C88" i="6" s="1"/>
  <c r="AB83" i="9"/>
  <c r="AB84"/>
  <c r="AB85"/>
  <c r="AB86"/>
  <c r="AB87"/>
  <c r="AB88"/>
  <c r="AB89"/>
  <c r="AB90"/>
  <c r="C96" i="6" s="1"/>
  <c r="AB91" i="9"/>
  <c r="AB92"/>
  <c r="AB93"/>
  <c r="AB94"/>
  <c r="AB95"/>
  <c r="AB96"/>
  <c r="AB97"/>
  <c r="AB98"/>
  <c r="C104" i="6" s="1"/>
  <c r="AB99" i="9"/>
  <c r="AB100"/>
  <c r="AB101"/>
  <c r="AB102"/>
  <c r="AB103"/>
  <c r="AB104"/>
  <c r="AB105"/>
  <c r="AB106"/>
  <c r="AB107"/>
  <c r="AB108"/>
  <c r="AB109"/>
  <c r="AB110"/>
  <c r="AB111"/>
  <c r="AB112"/>
  <c r="AB113"/>
  <c r="AB114"/>
  <c r="C123" i="6" s="1"/>
  <c r="AB115" i="9"/>
  <c r="AB116"/>
  <c r="AB117"/>
  <c r="AB118"/>
  <c r="AB119"/>
  <c r="AB120"/>
  <c r="AB121"/>
  <c r="AB122"/>
  <c r="C133" i="6" s="1"/>
  <c r="AB123" i="9"/>
  <c r="AB124"/>
  <c r="AB125"/>
  <c r="AB126"/>
  <c r="AB127"/>
  <c r="AB2"/>
  <c r="D12" i="6"/>
  <c r="D14"/>
  <c r="D29"/>
  <c r="D33"/>
  <c r="D45"/>
  <c r="D52"/>
  <c r="D54"/>
  <c r="D62"/>
  <c r="D63"/>
  <c r="D71"/>
  <c r="D74"/>
  <c r="D79"/>
  <c r="D81"/>
  <c r="D97"/>
  <c r="D111"/>
  <c r="D114"/>
  <c r="D115"/>
  <c r="D117"/>
  <c r="D118"/>
  <c r="D125"/>
  <c r="D127"/>
  <c r="D128"/>
  <c r="D132"/>
  <c r="D136"/>
  <c r="D137"/>
  <c r="D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2"/>
  <c r="B3"/>
  <c r="B4"/>
  <c r="B5"/>
  <c r="B6"/>
  <c r="B7"/>
  <c r="B8"/>
  <c r="B9"/>
  <c r="B10"/>
  <c r="B11"/>
  <c r="B2"/>
  <c r="B140" s="1"/>
  <c r="C3"/>
  <c r="C4"/>
  <c r="C5"/>
  <c r="C6"/>
  <c r="C7"/>
  <c r="C8"/>
  <c r="C9"/>
  <c r="C10"/>
  <c r="C12"/>
  <c r="C13"/>
  <c r="C14"/>
  <c r="C15"/>
  <c r="C16"/>
  <c r="C17"/>
  <c r="C18"/>
  <c r="C20"/>
  <c r="C21"/>
  <c r="C22"/>
  <c r="C23"/>
  <c r="C24"/>
  <c r="C25"/>
  <c r="C26"/>
  <c r="C28"/>
  <c r="C29"/>
  <c r="C30"/>
  <c r="C31"/>
  <c r="C32"/>
  <c r="C33"/>
  <c r="C34"/>
  <c r="C35"/>
  <c r="C37"/>
  <c r="C38"/>
  <c r="C39"/>
  <c r="C40"/>
  <c r="C41"/>
  <c r="C42"/>
  <c r="C43"/>
  <c r="C45"/>
  <c r="C46"/>
  <c r="C47"/>
  <c r="C48"/>
  <c r="C49"/>
  <c r="C50"/>
  <c r="C51"/>
  <c r="C52"/>
  <c r="C54"/>
  <c r="C55"/>
  <c r="C56"/>
  <c r="C57"/>
  <c r="C58"/>
  <c r="C59"/>
  <c r="C60"/>
  <c r="C62"/>
  <c r="C63"/>
  <c r="C64"/>
  <c r="C65"/>
  <c r="C66"/>
  <c r="C67"/>
  <c r="C68"/>
  <c r="C69"/>
  <c r="C71"/>
  <c r="C72"/>
  <c r="C73"/>
  <c r="C74"/>
  <c r="C75"/>
  <c r="C76"/>
  <c r="C77"/>
  <c r="C78"/>
  <c r="C79"/>
  <c r="C81"/>
  <c r="C82"/>
  <c r="C83"/>
  <c r="C84"/>
  <c r="C85"/>
  <c r="C86"/>
  <c r="C87"/>
  <c r="C89"/>
  <c r="C90"/>
  <c r="C91"/>
  <c r="C92"/>
  <c r="C93"/>
  <c r="C94"/>
  <c r="C95"/>
  <c r="C97"/>
  <c r="C98"/>
  <c r="C99"/>
  <c r="C100"/>
  <c r="C101"/>
  <c r="C102"/>
  <c r="C103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4"/>
  <c r="C125"/>
  <c r="C126"/>
  <c r="C127"/>
  <c r="C128"/>
  <c r="C129"/>
  <c r="C130"/>
  <c r="C131"/>
  <c r="C132"/>
  <c r="C134"/>
  <c r="C135"/>
  <c r="C136"/>
  <c r="C137"/>
  <c r="C138"/>
  <c r="C139"/>
  <c r="C2"/>
  <c r="D6" l="1"/>
  <c r="E6" s="1"/>
  <c r="E79"/>
  <c r="E74"/>
  <c r="E29"/>
  <c r="E55"/>
  <c r="E47"/>
  <c r="E22"/>
  <c r="E67"/>
  <c r="E39"/>
  <c r="E12"/>
  <c r="E30"/>
  <c r="E21"/>
  <c r="E85"/>
  <c r="E31"/>
  <c r="E125"/>
  <c r="E99"/>
  <c r="E78"/>
  <c r="E69"/>
  <c r="D61"/>
  <c r="E61" s="1"/>
  <c r="E128"/>
  <c r="E93"/>
  <c r="E56"/>
  <c r="E4"/>
  <c r="E117"/>
  <c r="E46"/>
  <c r="E37"/>
  <c r="E28"/>
  <c r="E90"/>
  <c r="E72"/>
  <c r="E34"/>
  <c r="E101"/>
  <c r="E83"/>
  <c r="E38"/>
  <c r="E20"/>
  <c r="E126"/>
  <c r="E116"/>
  <c r="E63"/>
  <c r="E131"/>
  <c r="E114"/>
  <c r="E87"/>
  <c r="E95"/>
  <c r="E14"/>
  <c r="E138"/>
  <c r="E112"/>
  <c r="E76"/>
  <c r="E49"/>
  <c r="E13"/>
  <c r="E107"/>
  <c r="E98"/>
  <c r="E71"/>
  <c r="E62"/>
  <c r="E54"/>
  <c r="E45"/>
  <c r="E8"/>
  <c r="E48"/>
  <c r="E3"/>
  <c r="E52"/>
  <c r="E43"/>
  <c r="E16"/>
  <c r="E7"/>
  <c r="E130"/>
  <c r="E24"/>
  <c r="E108"/>
  <c r="E92"/>
  <c r="E84"/>
  <c r="E75"/>
  <c r="E66"/>
  <c r="E58"/>
  <c r="E40"/>
  <c r="E18"/>
  <c r="E106"/>
  <c r="E132"/>
  <c r="E124"/>
  <c r="E115"/>
  <c r="E51"/>
  <c r="E15"/>
  <c r="E59"/>
  <c r="E32"/>
  <c r="E23"/>
  <c r="E5"/>
  <c r="E109"/>
  <c r="E100"/>
  <c r="E91"/>
  <c r="E82"/>
  <c r="E64"/>
  <c r="E57"/>
  <c r="E110"/>
  <c r="E65"/>
  <c r="E10"/>
  <c r="E26"/>
  <c r="E137"/>
  <c r="E35"/>
  <c r="E68"/>
  <c r="E102"/>
  <c r="E136"/>
  <c r="E73"/>
  <c r="E81"/>
  <c r="E9"/>
  <c r="E89"/>
  <c r="E17"/>
  <c r="E122"/>
  <c r="E97"/>
  <c r="E25"/>
  <c r="E121"/>
  <c r="E113"/>
  <c r="E105"/>
  <c r="E86"/>
  <c r="E77"/>
  <c r="E60"/>
  <c r="E42"/>
  <c r="E33"/>
  <c r="E129"/>
  <c r="E120"/>
  <c r="E94"/>
  <c r="E50"/>
  <c r="E41"/>
  <c r="E134"/>
  <c r="E135"/>
  <c r="E119"/>
  <c r="E139"/>
  <c r="E103"/>
  <c r="E111"/>
  <c r="E127"/>
  <c r="E118"/>
  <c r="E133"/>
  <c r="E123"/>
  <c r="E104"/>
  <c r="E96"/>
  <c r="E88"/>
  <c r="E80"/>
  <c r="E70"/>
  <c r="E53"/>
  <c r="E44"/>
  <c r="E36"/>
  <c r="E27"/>
  <c r="E19"/>
  <c r="E11"/>
  <c r="C140"/>
  <c r="E2"/>
  <c r="D140" l="1"/>
  <c r="E140" s="1"/>
</calcChain>
</file>

<file path=xl/sharedStrings.xml><?xml version="1.0" encoding="utf-8"?>
<sst xmlns="http://schemas.openxmlformats.org/spreadsheetml/2006/main" count="610" uniqueCount="182">
  <si>
    <t>CROP_DESC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</si>
  <si>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</si>
  <si>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</si>
  <si>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</si>
  <si>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</si>
  <si>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</si>
  <si>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</si>
  <si>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</si>
  <si>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</si>
  <si>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</si>
  <si>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</si>
  <si>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</si>
  <si>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</si>
  <si>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</si>
  <si>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</si>
  <si>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</si>
  <si>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</si>
  <si>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</si>
  <si>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</si>
  <si>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</si>
  <si>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</si>
  <si>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</si>
  <si>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</si>
  <si>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</si>
  <si>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</si>
  <si>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</si>
  <si>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</si>
  <si>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100% Destocked Area</t>
  </si>
  <si>
    <t>Apples</t>
  </si>
  <si>
    <t>Arable Habitat</t>
  </si>
  <si>
    <t>Arable Silage</t>
  </si>
  <si>
    <t>Artichoke</t>
  </si>
  <si>
    <t>Asparagus</t>
  </si>
  <si>
    <t>Baby Leaf Spinach</t>
  </si>
  <si>
    <t>Barley - Spring</t>
  </si>
  <si>
    <t>Barley - Winter</t>
  </si>
  <si>
    <t>Beans - Spring</t>
  </si>
  <si>
    <t>Beans - Winter</t>
  </si>
  <si>
    <t>Beetroot</t>
  </si>
  <si>
    <t>Blackberries</t>
  </si>
  <si>
    <t>Blackcurrants</t>
  </si>
  <si>
    <t>Blueberries</t>
  </si>
  <si>
    <t>Broccoli - Spring</t>
  </si>
  <si>
    <t>Broccoli - Winter</t>
  </si>
  <si>
    <t>Brussel sprouts</t>
  </si>
  <si>
    <t>Cabbage - Spring</t>
  </si>
  <si>
    <t>Cabbage - Winter</t>
  </si>
  <si>
    <t>Calabrese</t>
  </si>
  <si>
    <t>Camelina</t>
  </si>
  <si>
    <t>Carrots</t>
  </si>
  <si>
    <t>Cauliflowers - Spring</t>
  </si>
  <si>
    <t>Cauliflowers - Winter</t>
  </si>
  <si>
    <t>Celeriac</t>
  </si>
  <si>
    <t>Celery - Spring</t>
  </si>
  <si>
    <t>Celery - Winter</t>
  </si>
  <si>
    <t>Cherries</t>
  </si>
  <si>
    <t>Clover</t>
  </si>
  <si>
    <t>Courgettes</t>
  </si>
  <si>
    <t>Daffodils</t>
  </si>
  <si>
    <t>Designated Habitat</t>
  </si>
  <si>
    <t>Fallow</t>
  </si>
  <si>
    <t>Fallow - Greening</t>
  </si>
  <si>
    <t>Fennel</t>
  </si>
  <si>
    <t>Flax</t>
  </si>
  <si>
    <t>Fodder Beet</t>
  </si>
  <si>
    <t>Foliage</t>
  </si>
  <si>
    <t>Forage Rape</t>
  </si>
  <si>
    <t>Forestry Setaside</t>
  </si>
  <si>
    <t>Garlic</t>
  </si>
  <si>
    <t>Glasshouse</t>
  </si>
  <si>
    <t>Gooseberries</t>
  </si>
  <si>
    <t>Grass Seed</t>
  </si>
  <si>
    <t>Grass Silage</t>
  </si>
  <si>
    <t>Grass Year 1</t>
  </si>
  <si>
    <t>Grass Year 2</t>
  </si>
  <si>
    <t>Grass Year 3</t>
  </si>
  <si>
    <t>Grass Year 4</t>
  </si>
  <si>
    <t>Grass Year 5</t>
  </si>
  <si>
    <t>Grassmeal</t>
  </si>
  <si>
    <t>Hemp</t>
  </si>
  <si>
    <t>Kale</t>
  </si>
  <si>
    <t>Leeks - Spring</t>
  </si>
  <si>
    <t>Leeks - Winter</t>
  </si>
  <si>
    <t>Lettuce</t>
  </si>
  <si>
    <t>Linnet Habitat</t>
  </si>
  <si>
    <t>Linseed</t>
  </si>
  <si>
    <t>Loganberries</t>
  </si>
  <si>
    <t>Lucerne</t>
  </si>
  <si>
    <t>Lupins</t>
  </si>
  <si>
    <t>Maize</t>
  </si>
  <si>
    <t>Millet</t>
  </si>
  <si>
    <t>Miscanthus Sinensis</t>
  </si>
  <si>
    <t>Mixed Cropping</t>
  </si>
  <si>
    <t>Mixed Grazing</t>
  </si>
  <si>
    <t>Mustard</t>
  </si>
  <si>
    <t>Nursery</t>
  </si>
  <si>
    <t>Oats - Spring</t>
  </si>
  <si>
    <t>Oats - Winter</t>
  </si>
  <si>
    <t>Oilseed Rape - Spring</t>
  </si>
  <si>
    <t>Oilseed Rape - Winter</t>
  </si>
  <si>
    <t>Onions</t>
  </si>
  <si>
    <t>Orchard</t>
  </si>
  <si>
    <t>Other cut flower / bulb crops</t>
  </si>
  <si>
    <t>Parsley</t>
  </si>
  <si>
    <t>Parsnips</t>
  </si>
  <si>
    <t>Pears</t>
  </si>
  <si>
    <t>Peas</t>
  </si>
  <si>
    <t>Peppers</t>
  </si>
  <si>
    <t>Permanent Pasture</t>
  </si>
  <si>
    <t>Perpetual Spinach</t>
  </si>
  <si>
    <t>Plums</t>
  </si>
  <si>
    <t>Potatoes - Early</t>
  </si>
  <si>
    <t>Potatoes - Maincrop</t>
  </si>
  <si>
    <t>Potatoes - Seed</t>
  </si>
  <si>
    <t>Pumpkins</t>
  </si>
  <si>
    <t>Quinoa</t>
  </si>
  <si>
    <t>Raspberries</t>
  </si>
  <si>
    <t>Red Clover</t>
  </si>
  <si>
    <t>Reed Canary Grass</t>
  </si>
  <si>
    <t>Rhubarb</t>
  </si>
  <si>
    <t>Riparian Zone</t>
  </si>
  <si>
    <t>Rocket</t>
  </si>
  <si>
    <t>Rough Grazing</t>
  </si>
  <si>
    <t>Rye</t>
  </si>
  <si>
    <t>Scallions</t>
  </si>
  <si>
    <t>Shallot</t>
  </si>
  <si>
    <t>Short Rotation Coppice</t>
  </si>
  <si>
    <t>Species Rich Grassland</t>
  </si>
  <si>
    <t>Squash</t>
  </si>
  <si>
    <t>Strawberries</t>
  </si>
  <si>
    <t>Sugar Beet</t>
  </si>
  <si>
    <t>Sunflower</t>
  </si>
  <si>
    <t>Swede</t>
  </si>
  <si>
    <t>Sweetcorn</t>
  </si>
  <si>
    <t>Thyme</t>
  </si>
  <si>
    <t>Trad. Sustainable Grazing</t>
  </si>
  <si>
    <t>Traditional Hay Meadow</t>
  </si>
  <si>
    <t>Triticale - Spring</t>
  </si>
  <si>
    <t>Triticale - Winter</t>
  </si>
  <si>
    <t>Turnips</t>
  </si>
  <si>
    <t>Vetch</t>
  </si>
  <si>
    <t>Wheat - Spring</t>
  </si>
  <si>
    <t>Wheat - Winter</t>
  </si>
  <si>
    <t>Wild Bird Cover</t>
  </si>
  <si>
    <t>Willow</t>
  </si>
  <si>
    <t>Alfalfa</t>
  </si>
  <si>
    <t>Environmental Mgt. of Fallow Land</t>
  </si>
  <si>
    <t>Grapes</t>
  </si>
  <si>
    <t>Low Input Permanent Pasture</t>
  </si>
  <si>
    <t>Rosemary</t>
  </si>
  <si>
    <t>Hops</t>
  </si>
  <si>
    <t>Tobacco</t>
  </si>
  <si>
    <t>Whitecurrants</t>
  </si>
  <si>
    <t>Chives</t>
  </si>
  <si>
    <t>Coriander</t>
  </si>
  <si>
    <t>Soya Bean</t>
  </si>
  <si>
    <t>Total</t>
  </si>
  <si>
    <t>Grass Silage*</t>
  </si>
  <si>
    <t>Mixed Grazing*</t>
  </si>
  <si>
    <t>Rough Grazing*</t>
  </si>
  <si>
    <t>Species Rich Grassland*</t>
  </si>
  <si>
    <t>Trad. Sustainable Grazing*</t>
  </si>
  <si>
    <t>OTHER</t>
  </si>
  <si>
    <t>Basil</t>
  </si>
  <si>
    <t>Marrows</t>
  </si>
  <si>
    <t>Cucumbers</t>
  </si>
  <si>
    <t>Hemp for Food Use</t>
  </si>
  <si>
    <t>Hemp for Industrial Use</t>
  </si>
  <si>
    <t>Mint</t>
  </si>
  <si>
    <t>Pak Choi</t>
  </si>
  <si>
    <t>Radish</t>
  </si>
  <si>
    <t>Sage</t>
  </si>
  <si>
    <t>Tomatoes</t>
  </si>
  <si>
    <t>Tulips</t>
  </si>
  <si>
    <t>100% Destocked Area*</t>
  </si>
  <si>
    <t>Grand Total</t>
  </si>
  <si>
    <t>Cranberries</t>
  </si>
  <si>
    <t>Change21</t>
  </si>
  <si>
    <t>Arable Silage (Grass)</t>
  </si>
  <si>
    <t>Arable Silage (No Grass)</t>
  </si>
  <si>
    <t>Borage</t>
  </si>
  <si>
    <t>* Crop categories have been subsumed into Permanent Pasture for 2020 and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</si>
</sst>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Font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0" fontId="0" fillId="0" borderId="0" xfId="0" applyFont="1" applyFill="1"/>
    <xf numFmtId="0" fontId="0" fillId="0" borderId="0" xfId="0" applyFill="1"/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left" indent="2"/>
    </xf>
    <xf numFmtId="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2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2.28515625" bestFit="1" customWidth="1"/>
    <col min="2" max="2" width="9" bestFit="1" customWidth="1"/>
    <col min="3" max="6" width="10" bestFit="1" customWidth="1"/>
    <col min="7" max="7" width="9" bestFit="1" customWidth="1"/>
    <col min="8" max="9" width="10" bestFit="1" customWidth="1"/>
    <col min="10" max="10" width="9" bestFit="1" customWidth="1"/>
    <col min="11" max="11" width="9.7109375" bestFit="1" customWidth="1"/>
    <col min="12" max="13" width="9" bestFit="1" customWidth="1"/>
    <col min="14" max="14" width="10" bestFit="1" customWidth="1"/>
    <col min="15" max="15" width="11" bestFit="1" customWidth="1"/>
    <col min="16" max="16" width="9" bestFit="1" customWidth="1"/>
    <col min="17" max="18" width="10" bestFit="1" customWidth="1"/>
    <col min="19" max="19" width="12.42578125" bestFit="1" customWidth="1"/>
    <col min="20" max="20" width="9" bestFit="1" customWidth="1"/>
    <col min="21" max="21" width="13.85546875" bestFit="1" customWidth="1"/>
    <col min="22" max="22" width="9" bestFit="1" customWidth="1"/>
    <col min="23" max="23" width="10.5703125" bestFit="1" customWidth="1"/>
    <col min="24" max="24" width="12.28515625" bestFit="1" customWidth="1"/>
    <col min="25" max="25" width="12.42578125" bestFit="1" customWidth="1"/>
    <col min="26" max="26" width="10" bestFit="1" customWidth="1"/>
    <col min="27" max="27" width="10.140625" bestFit="1" customWidth="1"/>
    <col min="28" max="28" width="11.28515625" bestFit="1" customWidth="1"/>
  </cols>
  <sheetData>
    <row r="1" spans="1:2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175</v>
      </c>
    </row>
    <row r="2" spans="1:28">
      <c r="A2" t="s">
        <v>27</v>
      </c>
      <c r="B2">
        <v>0</v>
      </c>
      <c r="C2">
        <v>0</v>
      </c>
      <c r="D2">
        <v>1.82</v>
      </c>
      <c r="E2">
        <v>1.91</v>
      </c>
      <c r="F2">
        <v>8.0399999999999991</v>
      </c>
      <c r="G2">
        <v>0</v>
      </c>
      <c r="H2">
        <v>5.63</v>
      </c>
      <c r="I2">
        <v>0</v>
      </c>
      <c r="K2">
        <v>1.8</v>
      </c>
      <c r="L2">
        <v>0</v>
      </c>
      <c r="N2">
        <v>0</v>
      </c>
      <c r="P2">
        <v>1.59</v>
      </c>
      <c r="Q2">
        <v>14.86</v>
      </c>
      <c r="R2">
        <v>5.61</v>
      </c>
      <c r="S2">
        <v>0</v>
      </c>
      <c r="T2">
        <v>2.5099999999999998</v>
      </c>
      <c r="U2">
        <v>1.19</v>
      </c>
      <c r="V2">
        <v>0.13</v>
      </c>
      <c r="W2">
        <v>14.89</v>
      </c>
      <c r="X2">
        <v>0.6</v>
      </c>
      <c r="Y2">
        <v>0.91</v>
      </c>
      <c r="Z2">
        <v>9.5500000000000007</v>
      </c>
      <c r="AA2">
        <v>25.01</v>
      </c>
      <c r="AB2">
        <v>96.05</v>
      </c>
    </row>
    <row r="3" spans="1:28">
      <c r="A3" t="s">
        <v>145</v>
      </c>
      <c r="C3">
        <v>1.6</v>
      </c>
      <c r="T3">
        <v>2</v>
      </c>
      <c r="Z3">
        <v>1.46</v>
      </c>
      <c r="AB3" s="8">
        <v>5.0600000000000005</v>
      </c>
    </row>
    <row r="4" spans="1:28">
      <c r="A4" t="s">
        <v>28</v>
      </c>
      <c r="E4">
        <v>2.2000000000000002</v>
      </c>
      <c r="G4">
        <v>4.8499999999999996</v>
      </c>
      <c r="J4">
        <v>0.23</v>
      </c>
      <c r="K4">
        <v>16.34</v>
      </c>
      <c r="N4">
        <v>0.65</v>
      </c>
      <c r="R4">
        <v>17.670000000000002</v>
      </c>
      <c r="S4">
        <v>7.0000000000000007E-2</v>
      </c>
      <c r="T4">
        <v>0.45</v>
      </c>
      <c r="U4">
        <v>0.37</v>
      </c>
      <c r="W4">
        <v>17.04</v>
      </c>
      <c r="X4">
        <v>8.0500000000000007</v>
      </c>
      <c r="Y4">
        <v>3.35</v>
      </c>
      <c r="Z4">
        <v>10.81</v>
      </c>
      <c r="AA4">
        <v>0.08</v>
      </c>
      <c r="AB4" s="8">
        <v>82.16</v>
      </c>
    </row>
    <row r="5" spans="1:28">
      <c r="A5" t="s">
        <v>29</v>
      </c>
      <c r="C5">
        <v>0</v>
      </c>
      <c r="E5">
        <v>0</v>
      </c>
      <c r="J5">
        <v>1.78</v>
      </c>
      <c r="W5">
        <v>2.2200000000000002</v>
      </c>
      <c r="Z5">
        <v>53.17</v>
      </c>
      <c r="AA5">
        <v>7.6</v>
      </c>
      <c r="AB5" s="8">
        <v>64.77</v>
      </c>
    </row>
    <row r="6" spans="1:28">
      <c r="A6" t="s">
        <v>30</v>
      </c>
      <c r="B6">
        <v>42.66</v>
      </c>
      <c r="C6">
        <v>4.12</v>
      </c>
      <c r="D6">
        <v>24.14</v>
      </c>
      <c r="E6">
        <v>571.52</v>
      </c>
      <c r="F6">
        <v>318.45999999999998</v>
      </c>
      <c r="G6">
        <v>19.14</v>
      </c>
      <c r="H6">
        <v>141.69</v>
      </c>
      <c r="I6">
        <v>56.76</v>
      </c>
      <c r="J6">
        <v>130.99</v>
      </c>
      <c r="K6">
        <v>123.16</v>
      </c>
      <c r="L6">
        <v>183.78</v>
      </c>
      <c r="M6">
        <v>10.77</v>
      </c>
      <c r="N6">
        <v>22.45</v>
      </c>
      <c r="O6">
        <v>2.5499999999999998</v>
      </c>
      <c r="P6">
        <v>39.64</v>
      </c>
      <c r="Q6">
        <v>52.35</v>
      </c>
      <c r="R6">
        <v>73.42</v>
      </c>
      <c r="S6">
        <v>54.78</v>
      </c>
      <c r="T6">
        <v>153.05000000000001</v>
      </c>
      <c r="U6">
        <v>20.41</v>
      </c>
      <c r="V6">
        <v>26.4</v>
      </c>
      <c r="W6">
        <v>123.3</v>
      </c>
      <c r="X6">
        <v>142.07</v>
      </c>
      <c r="Y6">
        <v>46.5</v>
      </c>
      <c r="Z6">
        <v>288.69</v>
      </c>
      <c r="AA6">
        <v>70.89</v>
      </c>
      <c r="AB6" s="8">
        <v>2743.69</v>
      </c>
    </row>
    <row r="7" spans="1:28">
      <c r="A7" t="s">
        <v>31</v>
      </c>
      <c r="H7">
        <v>0</v>
      </c>
      <c r="R7">
        <v>4.74</v>
      </c>
      <c r="T7">
        <v>2.0299999999999998</v>
      </c>
      <c r="AB7" s="8">
        <v>6.77</v>
      </c>
    </row>
    <row r="8" spans="1:28">
      <c r="A8" t="s">
        <v>32</v>
      </c>
      <c r="E8">
        <v>2</v>
      </c>
      <c r="F8">
        <v>0.69</v>
      </c>
      <c r="J8">
        <v>0.01</v>
      </c>
      <c r="AA8">
        <v>3.4</v>
      </c>
      <c r="AB8" s="8">
        <v>6.1</v>
      </c>
    </row>
    <row r="9" spans="1:28">
      <c r="A9" t="s">
        <v>33</v>
      </c>
      <c r="G9">
        <v>4.16</v>
      </c>
      <c r="R9">
        <v>53.35</v>
      </c>
      <c r="T9">
        <v>4.4000000000000004</v>
      </c>
      <c r="AA9">
        <v>3</v>
      </c>
      <c r="AB9" s="8">
        <v>64.91</v>
      </c>
    </row>
    <row r="10" spans="1:28">
      <c r="A10" t="s">
        <v>34</v>
      </c>
      <c r="B10">
        <v>6180.99</v>
      </c>
      <c r="C10">
        <v>7.5</v>
      </c>
      <c r="D10">
        <v>49.66</v>
      </c>
      <c r="E10">
        <v>14894.8</v>
      </c>
      <c r="F10">
        <v>1835.67</v>
      </c>
      <c r="G10">
        <v>1928.66</v>
      </c>
      <c r="H10">
        <v>1295.0899999999999</v>
      </c>
      <c r="I10">
        <v>1159.72</v>
      </c>
      <c r="J10">
        <v>5314.65</v>
      </c>
      <c r="K10">
        <v>5451.13</v>
      </c>
      <c r="L10">
        <v>7195.67</v>
      </c>
      <c r="N10">
        <v>382.77</v>
      </c>
      <c r="O10">
        <v>103.29</v>
      </c>
      <c r="P10">
        <v>2914.57</v>
      </c>
      <c r="Q10">
        <v>132.41</v>
      </c>
      <c r="R10">
        <v>3441.95</v>
      </c>
      <c r="S10">
        <v>42.34</v>
      </c>
      <c r="T10">
        <v>4161.3999999999996</v>
      </c>
      <c r="U10">
        <v>260.42</v>
      </c>
      <c r="V10">
        <v>21.77</v>
      </c>
      <c r="W10">
        <v>5924.34</v>
      </c>
      <c r="X10">
        <v>2114.4499999999998</v>
      </c>
      <c r="Y10">
        <v>1556.27</v>
      </c>
      <c r="Z10">
        <v>25888.83</v>
      </c>
      <c r="AA10">
        <v>3801.35</v>
      </c>
      <c r="AB10" s="8">
        <v>96059.7</v>
      </c>
    </row>
    <row r="11" spans="1:28">
      <c r="A11" t="s">
        <v>35</v>
      </c>
      <c r="B11">
        <v>4305.3500000000004</v>
      </c>
      <c r="C11">
        <v>20.77</v>
      </c>
      <c r="E11">
        <v>12593.36</v>
      </c>
      <c r="F11">
        <v>1539.42</v>
      </c>
      <c r="G11">
        <v>3709.56</v>
      </c>
      <c r="H11">
        <v>760.61</v>
      </c>
      <c r="I11">
        <v>155.34</v>
      </c>
      <c r="J11">
        <v>9745.39</v>
      </c>
      <c r="K11">
        <v>3698.52</v>
      </c>
      <c r="L11">
        <v>4714.25</v>
      </c>
      <c r="N11">
        <v>262.08</v>
      </c>
      <c r="O11">
        <v>49.54</v>
      </c>
      <c r="P11">
        <v>6678.01</v>
      </c>
      <c r="Q11">
        <v>16.77</v>
      </c>
      <c r="R11">
        <v>8065.73</v>
      </c>
      <c r="S11">
        <v>37.119999999999997</v>
      </c>
      <c r="T11">
        <v>2711.91</v>
      </c>
      <c r="U11">
        <v>159.16</v>
      </c>
      <c r="V11">
        <v>14.33</v>
      </c>
      <c r="W11">
        <v>8398.4699999999993</v>
      </c>
      <c r="X11">
        <v>1824.17</v>
      </c>
      <c r="Y11">
        <v>1613.31</v>
      </c>
      <c r="Z11">
        <v>9107.15</v>
      </c>
      <c r="AA11">
        <v>2276.79</v>
      </c>
      <c r="AB11" s="8">
        <v>82457.109999999986</v>
      </c>
    </row>
    <row r="12" spans="1:28">
      <c r="A12" t="s">
        <v>163</v>
      </c>
      <c r="Z12">
        <v>5.69</v>
      </c>
      <c r="AB12" s="8">
        <v>5.69</v>
      </c>
    </row>
    <row r="13" spans="1:28">
      <c r="A13" t="s">
        <v>36</v>
      </c>
      <c r="B13">
        <v>731.91</v>
      </c>
      <c r="E13">
        <v>727.66</v>
      </c>
      <c r="F13">
        <v>7.94</v>
      </c>
      <c r="G13">
        <v>412.62</v>
      </c>
      <c r="H13">
        <v>17.829999999999998</v>
      </c>
      <c r="J13">
        <v>496.32</v>
      </c>
      <c r="K13">
        <v>232.13</v>
      </c>
      <c r="L13">
        <v>185.69</v>
      </c>
      <c r="O13">
        <v>1.29</v>
      </c>
      <c r="P13">
        <v>236.55</v>
      </c>
      <c r="R13">
        <v>858.47</v>
      </c>
      <c r="T13">
        <v>187.44</v>
      </c>
      <c r="U13">
        <v>9.9600000000000009</v>
      </c>
      <c r="V13">
        <v>2.9</v>
      </c>
      <c r="W13">
        <v>201.23</v>
      </c>
      <c r="X13">
        <v>54.98</v>
      </c>
      <c r="Y13">
        <v>272.08999999999997</v>
      </c>
      <c r="Z13">
        <v>1672.8</v>
      </c>
      <c r="AA13">
        <v>319.77</v>
      </c>
      <c r="AB13" s="8">
        <v>6629.58</v>
      </c>
    </row>
    <row r="14" spans="1:28">
      <c r="A14" t="s">
        <v>37</v>
      </c>
      <c r="B14">
        <v>24.17</v>
      </c>
      <c r="E14">
        <v>37.340000000000003</v>
      </c>
      <c r="G14">
        <v>281.32</v>
      </c>
      <c r="H14">
        <v>12.25</v>
      </c>
      <c r="J14">
        <v>202.5</v>
      </c>
      <c r="K14">
        <v>17.39</v>
      </c>
      <c r="L14">
        <v>19.559999999999999</v>
      </c>
      <c r="P14">
        <v>151.22</v>
      </c>
      <c r="R14">
        <v>79.599999999999994</v>
      </c>
      <c r="T14">
        <v>25.21</v>
      </c>
      <c r="AB14" s="8">
        <v>850.56</v>
      </c>
    </row>
    <row r="15" spans="1:28">
      <c r="A15" t="s">
        <v>38</v>
      </c>
      <c r="E15">
        <v>10.76</v>
      </c>
      <c r="G15">
        <v>22.82</v>
      </c>
      <c r="I15">
        <v>0.01</v>
      </c>
      <c r="L15">
        <v>2.58</v>
      </c>
      <c r="R15">
        <v>0.25</v>
      </c>
      <c r="S15">
        <v>0.11</v>
      </c>
      <c r="T15">
        <v>1.97</v>
      </c>
      <c r="Z15">
        <v>1.1499999999999999</v>
      </c>
      <c r="AB15" s="8">
        <v>39.649999999999991</v>
      </c>
    </row>
    <row r="16" spans="1:28">
      <c r="A16" t="s">
        <v>39</v>
      </c>
      <c r="D16">
        <v>0.02</v>
      </c>
      <c r="F16">
        <v>0</v>
      </c>
      <c r="G16">
        <v>2.12</v>
      </c>
      <c r="Q16">
        <v>2.9</v>
      </c>
      <c r="AB16" s="8">
        <v>5.04</v>
      </c>
    </row>
    <row r="17" spans="1:28">
      <c r="A17" t="s">
        <v>40</v>
      </c>
      <c r="H17">
        <v>0.12</v>
      </c>
      <c r="Q17">
        <v>0.05</v>
      </c>
      <c r="Z17">
        <v>15.88</v>
      </c>
      <c r="AB17" s="8">
        <v>16.05</v>
      </c>
    </row>
    <row r="18" spans="1:28">
      <c r="A18" t="s">
        <v>41</v>
      </c>
      <c r="E18">
        <v>0.39</v>
      </c>
      <c r="G18">
        <v>6.43</v>
      </c>
      <c r="L18">
        <v>1.1399999999999999</v>
      </c>
      <c r="N18">
        <v>0.12</v>
      </c>
      <c r="W18">
        <v>0.87</v>
      </c>
      <c r="AB18" s="8">
        <v>8.9499999999999975</v>
      </c>
    </row>
    <row r="19" spans="1:28">
      <c r="A19" t="s">
        <v>42</v>
      </c>
      <c r="E19">
        <v>7.83</v>
      </c>
      <c r="G19">
        <v>199.9</v>
      </c>
      <c r="H19">
        <v>5.21</v>
      </c>
      <c r="I19">
        <v>12.06</v>
      </c>
      <c r="J19">
        <v>122.75</v>
      </c>
      <c r="K19">
        <v>7.3</v>
      </c>
      <c r="N19">
        <v>1.28</v>
      </c>
      <c r="P19">
        <v>23.48</v>
      </c>
      <c r="R19">
        <v>7.79</v>
      </c>
      <c r="T19">
        <v>18.010000000000002</v>
      </c>
      <c r="W19">
        <v>1.66</v>
      </c>
      <c r="Z19">
        <v>6.89</v>
      </c>
      <c r="AB19" s="8">
        <v>414.16</v>
      </c>
    </row>
    <row r="20" spans="1:28">
      <c r="A20" t="s">
        <v>43</v>
      </c>
      <c r="E20">
        <v>0.4</v>
      </c>
      <c r="F20">
        <v>0</v>
      </c>
      <c r="G20">
        <v>85.85</v>
      </c>
      <c r="H20">
        <v>6.94</v>
      </c>
      <c r="I20">
        <v>2.2200000000000002</v>
      </c>
      <c r="J20">
        <v>0.86</v>
      </c>
      <c r="R20">
        <v>0.08</v>
      </c>
      <c r="AB20" s="8">
        <v>96.35</v>
      </c>
    </row>
    <row r="21" spans="1:28">
      <c r="A21" t="s">
        <v>44</v>
      </c>
      <c r="E21">
        <v>0.13</v>
      </c>
      <c r="G21">
        <v>53.98</v>
      </c>
      <c r="H21">
        <v>1.59</v>
      </c>
      <c r="I21">
        <v>10.3</v>
      </c>
      <c r="J21">
        <v>1.1000000000000001</v>
      </c>
      <c r="P21">
        <v>2.0699999999999998</v>
      </c>
      <c r="R21">
        <v>72.05</v>
      </c>
      <c r="T21">
        <v>0.38</v>
      </c>
      <c r="Z21">
        <v>14.44</v>
      </c>
      <c r="AB21" s="8">
        <v>156.03999999999996</v>
      </c>
    </row>
    <row r="22" spans="1:28">
      <c r="A22" t="s">
        <v>45</v>
      </c>
      <c r="C22">
        <v>0.61</v>
      </c>
      <c r="D22">
        <v>0.2</v>
      </c>
      <c r="E22">
        <v>27.32</v>
      </c>
      <c r="F22">
        <v>0.5</v>
      </c>
      <c r="G22">
        <v>74.66</v>
      </c>
      <c r="H22">
        <v>14.61</v>
      </c>
      <c r="I22">
        <v>16.39</v>
      </c>
      <c r="N22">
        <v>8.19</v>
      </c>
      <c r="P22">
        <v>19.11</v>
      </c>
      <c r="Q22">
        <v>0.2</v>
      </c>
      <c r="R22">
        <v>24.51</v>
      </c>
      <c r="S22">
        <v>0.04</v>
      </c>
      <c r="T22">
        <v>18.43</v>
      </c>
      <c r="U22">
        <v>0.99</v>
      </c>
      <c r="X22">
        <v>3.99</v>
      </c>
      <c r="Y22">
        <v>0.2</v>
      </c>
      <c r="Z22">
        <v>16.940000000000001</v>
      </c>
      <c r="AB22" s="8">
        <v>226.88999999999996</v>
      </c>
    </row>
    <row r="23" spans="1:28">
      <c r="A23" t="s">
        <v>46</v>
      </c>
      <c r="E23">
        <v>46.48</v>
      </c>
      <c r="F23">
        <v>1.79</v>
      </c>
      <c r="G23">
        <v>211.39</v>
      </c>
      <c r="H23">
        <v>4.79</v>
      </c>
      <c r="I23">
        <v>3</v>
      </c>
      <c r="J23">
        <v>7.65</v>
      </c>
      <c r="K23">
        <v>0.16</v>
      </c>
      <c r="N23">
        <v>0</v>
      </c>
      <c r="P23">
        <v>6.5</v>
      </c>
      <c r="R23">
        <v>23.42</v>
      </c>
      <c r="S23">
        <v>7.19</v>
      </c>
      <c r="T23">
        <v>33.33</v>
      </c>
      <c r="Z23">
        <v>48.51</v>
      </c>
      <c r="AB23" s="8">
        <v>394.21</v>
      </c>
    </row>
    <row r="24" spans="1:28">
      <c r="A24" t="s">
        <v>47</v>
      </c>
      <c r="G24">
        <v>5.33</v>
      </c>
      <c r="J24">
        <v>2.76</v>
      </c>
      <c r="AB24" s="8">
        <v>8.09</v>
      </c>
    </row>
    <row r="25" spans="1:28">
      <c r="A25" t="s">
        <v>48</v>
      </c>
      <c r="H25">
        <v>0</v>
      </c>
      <c r="R25">
        <v>19.559999999999999</v>
      </c>
      <c r="AB25" s="8">
        <v>19.559999999999999</v>
      </c>
    </row>
    <row r="26" spans="1:28">
      <c r="A26" t="s">
        <v>49</v>
      </c>
      <c r="B26">
        <v>16.809999999999999</v>
      </c>
      <c r="D26">
        <v>1.1100000000000001</v>
      </c>
      <c r="E26">
        <v>31.58</v>
      </c>
      <c r="F26">
        <v>3.36</v>
      </c>
      <c r="G26">
        <v>23.09</v>
      </c>
      <c r="H26">
        <v>3.08</v>
      </c>
      <c r="I26">
        <v>11.41</v>
      </c>
      <c r="J26">
        <v>31.11</v>
      </c>
      <c r="K26">
        <v>108.56</v>
      </c>
      <c r="L26">
        <v>85.72</v>
      </c>
      <c r="N26">
        <v>0.86</v>
      </c>
      <c r="O26">
        <v>0.26</v>
      </c>
      <c r="P26">
        <v>116.23</v>
      </c>
      <c r="Q26">
        <v>3.9</v>
      </c>
      <c r="R26">
        <v>104.7</v>
      </c>
      <c r="S26">
        <v>0.06</v>
      </c>
      <c r="T26">
        <v>24.35</v>
      </c>
      <c r="U26">
        <v>6.33</v>
      </c>
      <c r="V26">
        <v>0.15</v>
      </c>
      <c r="W26">
        <v>17.23</v>
      </c>
      <c r="X26">
        <v>10.87</v>
      </c>
      <c r="Y26">
        <v>0.8</v>
      </c>
      <c r="Z26">
        <v>179.77</v>
      </c>
      <c r="AB26" s="8">
        <v>781.34</v>
      </c>
    </row>
    <row r="27" spans="1:28">
      <c r="A27" t="s">
        <v>50</v>
      </c>
      <c r="G27">
        <v>30.64</v>
      </c>
      <c r="H27">
        <v>0.34</v>
      </c>
      <c r="I27">
        <v>14.53</v>
      </c>
      <c r="K27">
        <v>5.8</v>
      </c>
      <c r="P27">
        <v>1.1599999999999999</v>
      </c>
      <c r="R27">
        <v>0.11</v>
      </c>
      <c r="Z27">
        <v>8.1300000000000008</v>
      </c>
      <c r="AB27" s="8">
        <v>60.709999999999994</v>
      </c>
    </row>
    <row r="28" spans="1:28">
      <c r="A28" t="s">
        <v>51</v>
      </c>
      <c r="E28">
        <v>5.9</v>
      </c>
      <c r="G28">
        <v>153.05000000000001</v>
      </c>
      <c r="J28">
        <v>0.56999999999999995</v>
      </c>
      <c r="P28">
        <v>2.92</v>
      </c>
      <c r="R28">
        <v>0.1</v>
      </c>
      <c r="AB28" s="8">
        <v>162.54</v>
      </c>
    </row>
    <row r="29" spans="1:28">
      <c r="A29" t="s">
        <v>52</v>
      </c>
      <c r="G29">
        <v>5.55</v>
      </c>
      <c r="AB29" s="8">
        <v>5.55</v>
      </c>
    </row>
    <row r="30" spans="1:28">
      <c r="A30" t="s">
        <v>53</v>
      </c>
      <c r="G30">
        <v>6.82</v>
      </c>
      <c r="AB30" s="8">
        <v>6.82</v>
      </c>
    </row>
    <row r="31" spans="1:28">
      <c r="A31" t="s">
        <v>54</v>
      </c>
      <c r="G31">
        <v>26.38</v>
      </c>
      <c r="J31">
        <v>1.23</v>
      </c>
      <c r="AB31" s="8">
        <v>27.61</v>
      </c>
    </row>
    <row r="32" spans="1:28">
      <c r="A32" t="s">
        <v>55</v>
      </c>
      <c r="G32">
        <v>2.0699999999999998</v>
      </c>
      <c r="K32">
        <v>0.79</v>
      </c>
      <c r="L32">
        <v>0.32</v>
      </c>
      <c r="AA32">
        <v>1.84</v>
      </c>
      <c r="AB32" s="8">
        <v>5.0199999999999996</v>
      </c>
    </row>
    <row r="33" spans="1:28">
      <c r="A33" t="s">
        <v>153</v>
      </c>
      <c r="R33">
        <v>2.0499999999999998</v>
      </c>
      <c r="AB33" s="8">
        <v>2.0499999999999998</v>
      </c>
    </row>
    <row r="34" spans="1:28">
      <c r="A34" t="s">
        <v>56</v>
      </c>
      <c r="B34">
        <v>0.12</v>
      </c>
      <c r="C34">
        <v>1.1599999999999999</v>
      </c>
      <c r="E34">
        <v>22.16</v>
      </c>
      <c r="F34">
        <v>122.17</v>
      </c>
      <c r="J34">
        <v>8.32</v>
      </c>
      <c r="K34">
        <v>4.12</v>
      </c>
      <c r="R34">
        <v>23.84</v>
      </c>
      <c r="T34">
        <v>8.64</v>
      </c>
      <c r="W34">
        <v>14.04</v>
      </c>
      <c r="AA34">
        <v>8.3800000000000008</v>
      </c>
      <c r="AB34" s="8">
        <v>212.95000000000002</v>
      </c>
    </row>
    <row r="35" spans="1:28">
      <c r="A35" t="s">
        <v>154</v>
      </c>
      <c r="R35">
        <v>3.24</v>
      </c>
      <c r="AB35" s="8">
        <v>3.24</v>
      </c>
    </row>
    <row r="36" spans="1:28">
      <c r="A36" t="s">
        <v>57</v>
      </c>
      <c r="E36">
        <v>1.47</v>
      </c>
      <c r="G36">
        <v>49.56</v>
      </c>
      <c r="AB36" s="8">
        <v>51.03</v>
      </c>
    </row>
    <row r="37" spans="1:28">
      <c r="A37" t="s">
        <v>58</v>
      </c>
      <c r="E37">
        <v>53.94</v>
      </c>
      <c r="G37">
        <v>1.1499999999999999</v>
      </c>
      <c r="K37">
        <v>28.18</v>
      </c>
      <c r="Q37">
        <v>0</v>
      </c>
      <c r="R37">
        <v>41.91</v>
      </c>
      <c r="X37">
        <v>38.33</v>
      </c>
      <c r="AB37" s="8">
        <v>163.51</v>
      </c>
    </row>
    <row r="38" spans="1:28">
      <c r="A38" t="s">
        <v>59</v>
      </c>
      <c r="B38">
        <v>15.67</v>
      </c>
      <c r="C38">
        <v>52.87</v>
      </c>
      <c r="D38">
        <v>24.69</v>
      </c>
      <c r="E38">
        <v>315.85000000000002</v>
      </c>
      <c r="F38">
        <v>38.72</v>
      </c>
      <c r="H38">
        <v>124.48</v>
      </c>
      <c r="I38">
        <v>134.02000000000001</v>
      </c>
      <c r="J38">
        <v>5.88</v>
      </c>
      <c r="K38">
        <v>48.51</v>
      </c>
      <c r="L38">
        <v>34.44</v>
      </c>
      <c r="M38">
        <v>85.69</v>
      </c>
      <c r="N38">
        <v>18.7</v>
      </c>
      <c r="O38">
        <v>28.16</v>
      </c>
      <c r="P38">
        <v>17.309999999999999</v>
      </c>
      <c r="Q38">
        <v>113.43</v>
      </c>
      <c r="R38">
        <v>18.61</v>
      </c>
      <c r="S38">
        <v>11.49</v>
      </c>
      <c r="T38">
        <v>15.4</v>
      </c>
      <c r="U38">
        <v>87.82</v>
      </c>
      <c r="V38">
        <v>58.88</v>
      </c>
      <c r="W38">
        <v>73.03</v>
      </c>
      <c r="X38">
        <v>41.89</v>
      </c>
      <c r="Y38">
        <v>22.51</v>
      </c>
      <c r="Z38">
        <v>29.46</v>
      </c>
      <c r="AA38">
        <v>27.71</v>
      </c>
      <c r="AB38" s="8">
        <v>1445.2200000000003</v>
      </c>
    </row>
    <row r="39" spans="1:28">
      <c r="A39" t="s">
        <v>146</v>
      </c>
      <c r="B39">
        <v>91.35</v>
      </c>
      <c r="C39">
        <v>2.98</v>
      </c>
      <c r="E39">
        <v>180.18</v>
      </c>
      <c r="F39">
        <v>24.16</v>
      </c>
      <c r="G39">
        <v>13.81</v>
      </c>
      <c r="H39">
        <v>18.18</v>
      </c>
      <c r="J39">
        <v>62.88</v>
      </c>
      <c r="K39">
        <v>84.37</v>
      </c>
      <c r="L39">
        <v>40.409999999999997</v>
      </c>
      <c r="M39">
        <v>0.95</v>
      </c>
      <c r="P39">
        <v>81.73</v>
      </c>
      <c r="Q39">
        <v>0.82</v>
      </c>
      <c r="R39">
        <v>127.55</v>
      </c>
      <c r="T39">
        <v>77.37</v>
      </c>
      <c r="V39">
        <v>2.79</v>
      </c>
      <c r="W39">
        <v>94.03</v>
      </c>
      <c r="X39">
        <v>28.71</v>
      </c>
      <c r="Y39">
        <v>21.82</v>
      </c>
      <c r="Z39">
        <v>526.19000000000005</v>
      </c>
      <c r="AA39">
        <v>75.540000000000006</v>
      </c>
      <c r="AB39" s="8">
        <v>1555.8200000000002</v>
      </c>
    </row>
    <row r="40" spans="1:28">
      <c r="A40" t="s">
        <v>60</v>
      </c>
      <c r="B40">
        <v>29.51</v>
      </c>
      <c r="E40">
        <v>70.569999999999993</v>
      </c>
      <c r="G40">
        <v>271.51</v>
      </c>
      <c r="H40">
        <v>3</v>
      </c>
      <c r="I40">
        <v>11.25</v>
      </c>
      <c r="J40">
        <v>55.68</v>
      </c>
      <c r="K40">
        <v>11.98</v>
      </c>
      <c r="L40">
        <v>13.57</v>
      </c>
      <c r="P40">
        <v>46.73</v>
      </c>
      <c r="R40">
        <v>274.98</v>
      </c>
      <c r="T40">
        <v>4.2699999999999996</v>
      </c>
      <c r="U40">
        <v>0</v>
      </c>
      <c r="W40">
        <v>4.21</v>
      </c>
      <c r="X40">
        <v>30.27</v>
      </c>
      <c r="Y40">
        <v>10.45</v>
      </c>
      <c r="Z40">
        <v>467.96</v>
      </c>
      <c r="AA40">
        <v>56.4</v>
      </c>
      <c r="AB40" s="8">
        <v>1362.3400000000001</v>
      </c>
    </row>
    <row r="41" spans="1:28">
      <c r="A41" t="s">
        <v>61</v>
      </c>
      <c r="B41">
        <v>14.01</v>
      </c>
      <c r="E41">
        <v>19.920000000000002</v>
      </c>
      <c r="F41">
        <v>1.18</v>
      </c>
      <c r="G41">
        <v>9.74</v>
      </c>
      <c r="H41">
        <v>12.89</v>
      </c>
      <c r="I41">
        <v>21.16</v>
      </c>
      <c r="J41">
        <v>69.83</v>
      </c>
      <c r="K41">
        <v>15.6</v>
      </c>
      <c r="L41">
        <v>3.15</v>
      </c>
      <c r="P41">
        <v>4.76</v>
      </c>
      <c r="R41">
        <v>24.75</v>
      </c>
      <c r="T41">
        <v>2.06</v>
      </c>
      <c r="W41">
        <v>7.75</v>
      </c>
      <c r="X41">
        <v>17.96</v>
      </c>
      <c r="Y41">
        <v>31.57</v>
      </c>
      <c r="Z41">
        <v>61.16</v>
      </c>
      <c r="AA41">
        <v>44.64</v>
      </c>
      <c r="AB41" s="8">
        <v>362.13</v>
      </c>
    </row>
    <row r="42" spans="1:28">
      <c r="A42" t="s">
        <v>62</v>
      </c>
      <c r="C42">
        <v>0</v>
      </c>
      <c r="H42">
        <v>0</v>
      </c>
      <c r="Q42">
        <v>0</v>
      </c>
      <c r="AB42" s="8">
        <v>0</v>
      </c>
    </row>
    <row r="43" spans="1:28">
      <c r="A43" t="s">
        <v>63</v>
      </c>
      <c r="F43">
        <v>0.4</v>
      </c>
      <c r="I43">
        <v>0</v>
      </c>
      <c r="AB43" s="8">
        <v>0.4</v>
      </c>
    </row>
    <row r="44" spans="1:28">
      <c r="A44" t="s">
        <v>64</v>
      </c>
      <c r="B44">
        <v>892.2</v>
      </c>
      <c r="C44">
        <v>0.17</v>
      </c>
      <c r="D44">
        <v>10.69</v>
      </c>
      <c r="E44">
        <v>2101.15</v>
      </c>
      <c r="F44">
        <v>7.69</v>
      </c>
      <c r="G44">
        <v>0.31</v>
      </c>
      <c r="H44">
        <v>142.62</v>
      </c>
      <c r="I44">
        <v>35.67</v>
      </c>
      <c r="J44">
        <v>487.38</v>
      </c>
      <c r="K44">
        <v>599.23</v>
      </c>
      <c r="L44">
        <v>943.41</v>
      </c>
      <c r="N44">
        <v>21.47</v>
      </c>
      <c r="P44">
        <v>197.86</v>
      </c>
      <c r="R44">
        <v>251.56</v>
      </c>
      <c r="T44">
        <v>499.71</v>
      </c>
      <c r="U44">
        <v>54.91</v>
      </c>
      <c r="V44">
        <v>8.48</v>
      </c>
      <c r="W44">
        <v>642.36</v>
      </c>
      <c r="X44">
        <v>462.14</v>
      </c>
      <c r="Y44">
        <v>139.65</v>
      </c>
      <c r="Z44">
        <v>1377.19</v>
      </c>
      <c r="AA44">
        <v>317.14</v>
      </c>
      <c r="AB44" s="8">
        <v>9192.99</v>
      </c>
    </row>
    <row r="45" spans="1:28">
      <c r="A45" t="s">
        <v>65</v>
      </c>
      <c r="B45">
        <v>0</v>
      </c>
      <c r="C45">
        <v>0</v>
      </c>
      <c r="E45">
        <v>5.4</v>
      </c>
      <c r="F45">
        <v>5.79</v>
      </c>
      <c r="G45">
        <v>14.05</v>
      </c>
      <c r="H45">
        <v>0</v>
      </c>
      <c r="I45">
        <v>6.91</v>
      </c>
      <c r="J45">
        <v>0</v>
      </c>
      <c r="K45">
        <v>7.14</v>
      </c>
      <c r="M45">
        <v>0</v>
      </c>
      <c r="O45">
        <v>0</v>
      </c>
      <c r="Q45">
        <v>0</v>
      </c>
      <c r="R45">
        <v>0</v>
      </c>
      <c r="S45">
        <v>0</v>
      </c>
      <c r="T45">
        <v>0</v>
      </c>
      <c r="V45">
        <v>0</v>
      </c>
      <c r="W45">
        <v>0.26</v>
      </c>
      <c r="X45">
        <v>14.37</v>
      </c>
      <c r="Y45">
        <v>0</v>
      </c>
      <c r="Z45">
        <v>111.07</v>
      </c>
      <c r="AA45">
        <v>0</v>
      </c>
      <c r="AB45" s="8">
        <v>164.99</v>
      </c>
    </row>
    <row r="46" spans="1:28">
      <c r="A46" t="s">
        <v>66</v>
      </c>
      <c r="B46">
        <v>17.170000000000002</v>
      </c>
      <c r="E46">
        <v>39.89</v>
      </c>
      <c r="F46">
        <v>2.1</v>
      </c>
      <c r="G46">
        <v>0.94</v>
      </c>
      <c r="H46">
        <v>70.540000000000006</v>
      </c>
      <c r="J46">
        <v>7.07</v>
      </c>
      <c r="K46">
        <v>16.600000000000001</v>
      </c>
      <c r="L46">
        <v>58.51</v>
      </c>
      <c r="N46">
        <v>8.73</v>
      </c>
      <c r="P46">
        <v>5.9</v>
      </c>
      <c r="Q46">
        <v>9.65</v>
      </c>
      <c r="R46">
        <v>20.28</v>
      </c>
      <c r="T46">
        <v>61.48</v>
      </c>
      <c r="U46">
        <v>25.14</v>
      </c>
      <c r="V46">
        <v>3.71</v>
      </c>
      <c r="W46">
        <v>51.14</v>
      </c>
      <c r="X46">
        <v>11.98</v>
      </c>
      <c r="Y46">
        <v>20.309999999999999</v>
      </c>
      <c r="Z46">
        <v>18.260000000000002</v>
      </c>
      <c r="AA46">
        <v>24.81</v>
      </c>
      <c r="AB46" s="8">
        <v>474.21</v>
      </c>
    </row>
    <row r="47" spans="1:28">
      <c r="A47" t="s">
        <v>67</v>
      </c>
      <c r="C47">
        <v>0</v>
      </c>
      <c r="D47">
        <v>3.45</v>
      </c>
      <c r="E47">
        <v>8.94</v>
      </c>
      <c r="F47">
        <v>0</v>
      </c>
      <c r="H47">
        <v>0</v>
      </c>
      <c r="J47">
        <v>0.31</v>
      </c>
      <c r="K47">
        <v>0</v>
      </c>
      <c r="N47">
        <v>0</v>
      </c>
      <c r="U47">
        <v>1.5</v>
      </c>
      <c r="W47">
        <v>0</v>
      </c>
      <c r="AB47" s="8">
        <v>14.200000000000001</v>
      </c>
    </row>
    <row r="48" spans="1:28">
      <c r="A48" t="s">
        <v>68</v>
      </c>
      <c r="E48">
        <v>1.67</v>
      </c>
      <c r="G48">
        <v>3.92</v>
      </c>
      <c r="W48">
        <v>0.11</v>
      </c>
      <c r="Y48">
        <v>0</v>
      </c>
      <c r="Z48">
        <v>1.29</v>
      </c>
      <c r="AB48" s="8">
        <v>6.99</v>
      </c>
    </row>
    <row r="49" spans="1:28">
      <c r="A49" t="s">
        <v>69</v>
      </c>
      <c r="E49">
        <v>0.28999999999999998</v>
      </c>
      <c r="H49">
        <v>1.75</v>
      </c>
      <c r="I49">
        <v>2.0099999999999998</v>
      </c>
      <c r="J49">
        <v>0.01</v>
      </c>
      <c r="K49">
        <v>0.22</v>
      </c>
      <c r="N49">
        <v>0.1</v>
      </c>
      <c r="Q49">
        <v>0.15</v>
      </c>
      <c r="R49">
        <v>29.46</v>
      </c>
      <c r="S49">
        <v>0.02</v>
      </c>
      <c r="W49">
        <v>0.55000000000000004</v>
      </c>
      <c r="Z49">
        <v>0</v>
      </c>
      <c r="AA49">
        <v>0.61</v>
      </c>
      <c r="AB49" s="8">
        <v>35.17</v>
      </c>
    </row>
    <row r="50" spans="1:28">
      <c r="A50" t="s">
        <v>70</v>
      </c>
      <c r="G50">
        <v>0.28000000000000003</v>
      </c>
      <c r="J50">
        <v>0.04</v>
      </c>
      <c r="L50">
        <v>0.7</v>
      </c>
      <c r="P50">
        <v>3.29</v>
      </c>
      <c r="AB50" s="8">
        <v>4.3100000000000005</v>
      </c>
    </row>
    <row r="51" spans="1:28">
      <c r="A51" t="s">
        <v>147</v>
      </c>
      <c r="E51">
        <v>2.88</v>
      </c>
      <c r="AB51" s="8">
        <v>2.88</v>
      </c>
    </row>
    <row r="52" spans="1:28">
      <c r="A52" t="s">
        <v>71</v>
      </c>
      <c r="B52">
        <v>25</v>
      </c>
      <c r="D52">
        <v>0.09</v>
      </c>
      <c r="E52">
        <v>34.75</v>
      </c>
      <c r="F52">
        <v>13.8</v>
      </c>
      <c r="H52">
        <v>5.46</v>
      </c>
      <c r="I52">
        <v>3.2</v>
      </c>
      <c r="J52">
        <v>17.63</v>
      </c>
      <c r="L52">
        <v>10.79</v>
      </c>
      <c r="N52">
        <v>19.190000000000001</v>
      </c>
      <c r="R52">
        <v>6.63</v>
      </c>
      <c r="T52">
        <v>9.3000000000000007</v>
      </c>
      <c r="W52">
        <v>6.41</v>
      </c>
      <c r="Z52">
        <v>16.18</v>
      </c>
      <c r="AA52">
        <v>8.41</v>
      </c>
      <c r="AB52" s="8">
        <v>176.84</v>
      </c>
    </row>
    <row r="53" spans="1:28">
      <c r="A53" t="s">
        <v>72</v>
      </c>
      <c r="B53">
        <v>36.6</v>
      </c>
      <c r="C53">
        <v>22.21</v>
      </c>
      <c r="D53">
        <v>59.14</v>
      </c>
      <c r="E53">
        <v>383.98</v>
      </c>
      <c r="F53">
        <v>158.74</v>
      </c>
      <c r="G53">
        <v>5.3</v>
      </c>
      <c r="H53">
        <v>124.89</v>
      </c>
      <c r="I53">
        <v>72.53</v>
      </c>
      <c r="J53">
        <v>121.5</v>
      </c>
      <c r="K53">
        <v>68.599999999999994</v>
      </c>
      <c r="L53">
        <v>75.66</v>
      </c>
      <c r="M53">
        <v>18.510000000000002</v>
      </c>
      <c r="N53">
        <v>225.85</v>
      </c>
      <c r="O53">
        <v>10.36</v>
      </c>
      <c r="P53">
        <v>45.89</v>
      </c>
      <c r="Q53">
        <v>49.66</v>
      </c>
      <c r="R53">
        <v>178.31</v>
      </c>
      <c r="S53">
        <v>80.8</v>
      </c>
      <c r="T53">
        <v>107.76</v>
      </c>
      <c r="U53">
        <v>81.39</v>
      </c>
      <c r="V53">
        <v>52.76</v>
      </c>
      <c r="W53">
        <v>231.11</v>
      </c>
      <c r="X53">
        <v>213.61</v>
      </c>
      <c r="Y53">
        <v>176.96</v>
      </c>
      <c r="Z53">
        <v>95.46</v>
      </c>
      <c r="AA53">
        <v>19.760000000000002</v>
      </c>
      <c r="AB53" s="8">
        <v>2717.3400000000006</v>
      </c>
    </row>
    <row r="54" spans="1:28">
      <c r="A54" t="s">
        <v>73</v>
      </c>
      <c r="B54">
        <v>900.66</v>
      </c>
      <c r="C54">
        <v>100.39</v>
      </c>
      <c r="D54">
        <v>38.53</v>
      </c>
      <c r="E54">
        <v>3300.23</v>
      </c>
      <c r="F54">
        <v>562.49</v>
      </c>
      <c r="G54">
        <v>173.48</v>
      </c>
      <c r="H54">
        <v>542.64</v>
      </c>
      <c r="I54">
        <v>221.23</v>
      </c>
      <c r="J54">
        <v>1131.75</v>
      </c>
      <c r="K54">
        <v>1305.6500000000001</v>
      </c>
      <c r="L54">
        <v>1034.68</v>
      </c>
      <c r="M54">
        <v>4.47</v>
      </c>
      <c r="N54">
        <v>204.71</v>
      </c>
      <c r="O54">
        <v>38.35</v>
      </c>
      <c r="P54">
        <v>886.77</v>
      </c>
      <c r="Q54">
        <v>113.49</v>
      </c>
      <c r="R54">
        <v>1321.32</v>
      </c>
      <c r="S54">
        <v>49.47</v>
      </c>
      <c r="T54">
        <v>857.82</v>
      </c>
      <c r="U54">
        <v>108.75</v>
      </c>
      <c r="V54">
        <v>13.5</v>
      </c>
      <c r="W54">
        <v>1588.71</v>
      </c>
      <c r="X54">
        <v>719.94</v>
      </c>
      <c r="Y54">
        <v>439.7</v>
      </c>
      <c r="Z54">
        <v>2501.3200000000002</v>
      </c>
      <c r="AA54">
        <v>694.94</v>
      </c>
      <c r="AB54" s="8">
        <v>18854.989999999998</v>
      </c>
    </row>
    <row r="55" spans="1:28">
      <c r="A55" t="s">
        <v>74</v>
      </c>
      <c r="B55">
        <v>758.13</v>
      </c>
      <c r="C55">
        <v>70.540000000000006</v>
      </c>
      <c r="D55">
        <v>33.24</v>
      </c>
      <c r="E55">
        <v>3229.26</v>
      </c>
      <c r="F55">
        <v>856.64</v>
      </c>
      <c r="G55">
        <v>179.86</v>
      </c>
      <c r="H55">
        <v>739.45</v>
      </c>
      <c r="I55">
        <v>162.18</v>
      </c>
      <c r="J55">
        <v>1051.72</v>
      </c>
      <c r="K55">
        <v>1234.82</v>
      </c>
      <c r="L55">
        <v>957.34</v>
      </c>
      <c r="M55">
        <v>0.96</v>
      </c>
      <c r="N55">
        <v>242.13</v>
      </c>
      <c r="O55">
        <v>110.11</v>
      </c>
      <c r="P55">
        <v>581.38</v>
      </c>
      <c r="Q55">
        <v>109</v>
      </c>
      <c r="R55">
        <v>1176.01</v>
      </c>
      <c r="S55">
        <v>78.8</v>
      </c>
      <c r="T55">
        <v>872.63</v>
      </c>
      <c r="U55">
        <v>253.89</v>
      </c>
      <c r="V55">
        <v>63.33</v>
      </c>
      <c r="W55">
        <v>1392.44</v>
      </c>
      <c r="X55">
        <v>717.28</v>
      </c>
      <c r="Y55">
        <v>663.01</v>
      </c>
      <c r="Z55">
        <v>2462.64</v>
      </c>
      <c r="AA55">
        <v>692.05</v>
      </c>
      <c r="AB55" s="8">
        <v>18688.839999999997</v>
      </c>
    </row>
    <row r="56" spans="1:28">
      <c r="A56" t="s">
        <v>75</v>
      </c>
      <c r="B56">
        <v>834.11</v>
      </c>
      <c r="C56">
        <v>47.35</v>
      </c>
      <c r="D56">
        <v>40.98</v>
      </c>
      <c r="E56">
        <v>2944.05</v>
      </c>
      <c r="F56">
        <v>801.95</v>
      </c>
      <c r="G56">
        <v>232.24</v>
      </c>
      <c r="H56">
        <v>765.31</v>
      </c>
      <c r="I56">
        <v>147.21</v>
      </c>
      <c r="J56">
        <v>953.55</v>
      </c>
      <c r="K56">
        <v>1397.15</v>
      </c>
      <c r="L56">
        <v>833.18</v>
      </c>
      <c r="M56">
        <v>38.56</v>
      </c>
      <c r="N56">
        <v>153.88999999999999</v>
      </c>
      <c r="O56">
        <v>94.62</v>
      </c>
      <c r="P56">
        <v>501.8</v>
      </c>
      <c r="Q56">
        <v>109.42</v>
      </c>
      <c r="R56">
        <v>1308.67</v>
      </c>
      <c r="S56">
        <v>82.63</v>
      </c>
      <c r="T56">
        <v>979.84</v>
      </c>
      <c r="U56">
        <v>176.56</v>
      </c>
      <c r="V56">
        <v>35.17</v>
      </c>
      <c r="W56">
        <v>1577.05</v>
      </c>
      <c r="X56">
        <v>744.73</v>
      </c>
      <c r="Y56">
        <v>436.96</v>
      </c>
      <c r="Z56">
        <v>2367.14</v>
      </c>
      <c r="AA56">
        <v>716.5</v>
      </c>
      <c r="AB56" s="8">
        <v>18320.619999999995</v>
      </c>
    </row>
    <row r="57" spans="1:28">
      <c r="A57" t="s">
        <v>76</v>
      </c>
      <c r="B57">
        <v>815.32</v>
      </c>
      <c r="C57">
        <v>60.72</v>
      </c>
      <c r="D57">
        <v>10.46</v>
      </c>
      <c r="E57">
        <v>2993.65</v>
      </c>
      <c r="F57">
        <v>950</v>
      </c>
      <c r="G57">
        <v>216.33</v>
      </c>
      <c r="H57">
        <v>826.29</v>
      </c>
      <c r="I57">
        <v>211.6</v>
      </c>
      <c r="J57">
        <v>809.28</v>
      </c>
      <c r="K57">
        <v>1431.57</v>
      </c>
      <c r="L57">
        <v>885.31</v>
      </c>
      <c r="M57">
        <v>0.33</v>
      </c>
      <c r="N57">
        <v>152.83000000000001</v>
      </c>
      <c r="O57">
        <v>51.99</v>
      </c>
      <c r="P57">
        <v>527.45000000000005</v>
      </c>
      <c r="Q57">
        <v>56.97</v>
      </c>
      <c r="R57">
        <v>1311.38</v>
      </c>
      <c r="S57">
        <v>126.01</v>
      </c>
      <c r="T57">
        <v>893.75</v>
      </c>
      <c r="U57">
        <v>202.62</v>
      </c>
      <c r="V57">
        <v>43.29</v>
      </c>
      <c r="W57">
        <v>1504.23</v>
      </c>
      <c r="X57">
        <v>708</v>
      </c>
      <c r="Y57">
        <v>652.42999999999995</v>
      </c>
      <c r="Z57">
        <v>2787.03</v>
      </c>
      <c r="AA57">
        <v>775.77</v>
      </c>
      <c r="AB57" s="8">
        <v>19004.61</v>
      </c>
    </row>
    <row r="58" spans="1:28">
      <c r="A58" t="s">
        <v>77</v>
      </c>
      <c r="B58">
        <v>781.57</v>
      </c>
      <c r="C58">
        <v>36.549999999999997</v>
      </c>
      <c r="D58">
        <v>46.16</v>
      </c>
      <c r="E58">
        <v>3719.15</v>
      </c>
      <c r="F58">
        <v>859.27</v>
      </c>
      <c r="G58">
        <v>141.33000000000001</v>
      </c>
      <c r="H58">
        <v>845.35</v>
      </c>
      <c r="I58">
        <v>297.57</v>
      </c>
      <c r="J58">
        <v>913.04</v>
      </c>
      <c r="K58">
        <v>1559.1</v>
      </c>
      <c r="L58">
        <v>961.24</v>
      </c>
      <c r="M58">
        <v>61.26</v>
      </c>
      <c r="N58">
        <v>152.88</v>
      </c>
      <c r="O58">
        <v>95.28</v>
      </c>
      <c r="P58">
        <v>647.03</v>
      </c>
      <c r="Q58">
        <v>149.76</v>
      </c>
      <c r="R58">
        <v>1468.47</v>
      </c>
      <c r="S58">
        <v>122.87</v>
      </c>
      <c r="T58">
        <v>1003.05</v>
      </c>
      <c r="U58">
        <v>150.34</v>
      </c>
      <c r="V58">
        <v>70.87</v>
      </c>
      <c r="W58">
        <v>1551.46</v>
      </c>
      <c r="X58">
        <v>730.9</v>
      </c>
      <c r="Y58">
        <v>631.88</v>
      </c>
      <c r="Z58">
        <v>3016.36</v>
      </c>
      <c r="AA58">
        <v>860.64</v>
      </c>
      <c r="AB58" s="8">
        <v>20873.38</v>
      </c>
    </row>
    <row r="59" spans="1:28">
      <c r="A59" t="s">
        <v>78</v>
      </c>
      <c r="N59">
        <v>0.93</v>
      </c>
      <c r="O59">
        <v>2.27</v>
      </c>
      <c r="Q59">
        <v>6.24</v>
      </c>
      <c r="U59">
        <v>2.48</v>
      </c>
      <c r="X59">
        <v>5.45</v>
      </c>
      <c r="AB59" s="8">
        <v>17.37</v>
      </c>
    </row>
    <row r="60" spans="1:28">
      <c r="A60" t="s">
        <v>79</v>
      </c>
      <c r="B60">
        <v>2.98</v>
      </c>
      <c r="D60">
        <v>1.31</v>
      </c>
      <c r="E60">
        <v>0.82</v>
      </c>
      <c r="H60">
        <v>0.13</v>
      </c>
      <c r="I60">
        <v>0.81</v>
      </c>
      <c r="J60">
        <v>8.15</v>
      </c>
      <c r="K60">
        <v>0.8</v>
      </c>
      <c r="L60">
        <v>1</v>
      </c>
      <c r="M60">
        <v>42.04</v>
      </c>
      <c r="N60">
        <v>8.01</v>
      </c>
      <c r="O60">
        <v>1.39</v>
      </c>
      <c r="P60">
        <v>130.4</v>
      </c>
      <c r="Q60">
        <v>0.86</v>
      </c>
      <c r="R60">
        <v>18.239999999999998</v>
      </c>
      <c r="S60">
        <v>49.36</v>
      </c>
      <c r="T60">
        <v>12</v>
      </c>
      <c r="V60">
        <v>0.99</v>
      </c>
      <c r="W60">
        <v>8.84</v>
      </c>
      <c r="X60">
        <v>2.61</v>
      </c>
      <c r="Y60">
        <v>5.8</v>
      </c>
      <c r="Z60">
        <v>0.4</v>
      </c>
      <c r="AA60">
        <v>19.399999999999999</v>
      </c>
      <c r="AB60" s="8">
        <v>316.33999999999997</v>
      </c>
    </row>
    <row r="61" spans="1:28">
      <c r="A61" t="s">
        <v>150</v>
      </c>
      <c r="Z61">
        <v>0.71</v>
      </c>
      <c r="AB61" s="8">
        <v>0.71</v>
      </c>
    </row>
    <row r="62" spans="1:28">
      <c r="A62" s="9" t="s">
        <v>80</v>
      </c>
      <c r="B62" s="9">
        <v>10.41</v>
      </c>
      <c r="C62" s="9">
        <v>6.52</v>
      </c>
      <c r="D62" s="9">
        <v>0.24</v>
      </c>
      <c r="E62" s="9">
        <v>90.39</v>
      </c>
      <c r="F62" s="9">
        <v>9.64</v>
      </c>
      <c r="G62" s="9">
        <v>38.92</v>
      </c>
      <c r="H62" s="9">
        <v>50.4</v>
      </c>
      <c r="I62" s="9">
        <v>12.84</v>
      </c>
      <c r="J62" s="9">
        <v>20.04</v>
      </c>
      <c r="K62" s="9">
        <v>18.89</v>
      </c>
      <c r="L62" s="9">
        <v>25.02</v>
      </c>
      <c r="M62" s="9"/>
      <c r="N62" s="9"/>
      <c r="O62" s="9">
        <v>5.23</v>
      </c>
      <c r="P62" s="9">
        <v>19.87</v>
      </c>
      <c r="Q62" s="9">
        <v>1.0900000000000001</v>
      </c>
      <c r="R62" s="9">
        <v>49.2</v>
      </c>
      <c r="S62" s="9"/>
      <c r="T62" s="9">
        <v>71.06</v>
      </c>
      <c r="U62" s="9">
        <v>2.86</v>
      </c>
      <c r="V62" s="9">
        <v>2.0499999999999998</v>
      </c>
      <c r="W62" s="9">
        <v>62.91</v>
      </c>
      <c r="X62" s="9">
        <v>37.69</v>
      </c>
      <c r="Y62" s="9">
        <v>52.76</v>
      </c>
      <c r="Z62" s="9">
        <v>49.36</v>
      </c>
      <c r="AA62" s="9">
        <v>35.07</v>
      </c>
      <c r="AB62" s="8">
        <v>672.46</v>
      </c>
    </row>
    <row r="63" spans="1:28">
      <c r="A63" t="s">
        <v>81</v>
      </c>
      <c r="E63">
        <v>0.59</v>
      </c>
      <c r="G63">
        <v>12.95</v>
      </c>
      <c r="H63">
        <v>9.1199999999999992</v>
      </c>
      <c r="I63">
        <v>1.96</v>
      </c>
      <c r="P63">
        <v>4.95</v>
      </c>
      <c r="R63">
        <v>0.2</v>
      </c>
      <c r="S63">
        <v>1.57</v>
      </c>
      <c r="Z63">
        <v>4.7699999999999996</v>
      </c>
      <c r="AB63" s="8">
        <v>36.11</v>
      </c>
    </row>
    <row r="64" spans="1:28">
      <c r="A64" t="s">
        <v>82</v>
      </c>
      <c r="G64">
        <v>74.92</v>
      </c>
      <c r="J64">
        <v>0.62</v>
      </c>
      <c r="K64">
        <v>2.2599999999999998</v>
      </c>
      <c r="S64">
        <v>1.99</v>
      </c>
      <c r="T64">
        <v>5.19</v>
      </c>
      <c r="Z64">
        <v>1.36</v>
      </c>
      <c r="AB64" s="8">
        <v>86.34</v>
      </c>
    </row>
    <row r="65" spans="1:28">
      <c r="A65" t="s">
        <v>83</v>
      </c>
      <c r="D65">
        <v>3.94</v>
      </c>
      <c r="H65">
        <v>1.56</v>
      </c>
      <c r="J65">
        <v>1.66</v>
      </c>
      <c r="K65">
        <v>1.1000000000000001</v>
      </c>
      <c r="S65">
        <v>0.04</v>
      </c>
      <c r="T65">
        <v>0.38</v>
      </c>
      <c r="W65">
        <v>2.0499999999999998</v>
      </c>
      <c r="Z65">
        <v>73.02</v>
      </c>
      <c r="AB65" s="8">
        <v>83.75</v>
      </c>
    </row>
    <row r="66" spans="1:28">
      <c r="A66" t="s">
        <v>84</v>
      </c>
      <c r="C66">
        <v>1.86</v>
      </c>
      <c r="E66">
        <v>1.62</v>
      </c>
      <c r="F66">
        <v>0.33</v>
      </c>
      <c r="H66">
        <v>0</v>
      </c>
      <c r="J66">
        <v>0.65</v>
      </c>
      <c r="K66">
        <v>0.77</v>
      </c>
      <c r="L66">
        <v>0.51</v>
      </c>
      <c r="O66">
        <v>0.63</v>
      </c>
      <c r="P66">
        <v>0.57999999999999996</v>
      </c>
      <c r="R66">
        <v>5.61</v>
      </c>
      <c r="T66">
        <v>1.99</v>
      </c>
      <c r="Z66">
        <v>3.33</v>
      </c>
      <c r="AB66" s="8">
        <v>17.880000000000003</v>
      </c>
    </row>
    <row r="67" spans="1:28">
      <c r="A67" t="s">
        <v>85</v>
      </c>
      <c r="E67">
        <v>5.13</v>
      </c>
      <c r="F67">
        <v>1.8</v>
      </c>
      <c r="J67">
        <v>4.62</v>
      </c>
      <c r="P67">
        <v>34.33</v>
      </c>
      <c r="W67">
        <v>7.3</v>
      </c>
      <c r="AB67" s="8">
        <v>53.179999999999993</v>
      </c>
    </row>
    <row r="68" spans="1:28">
      <c r="A68" t="s">
        <v>86</v>
      </c>
      <c r="E68">
        <v>2.78</v>
      </c>
      <c r="Z68">
        <v>0.74</v>
      </c>
      <c r="AB68" s="8">
        <v>3.5199999999999996</v>
      </c>
    </row>
    <row r="69" spans="1:28">
      <c r="A69" t="s">
        <v>148</v>
      </c>
      <c r="B69">
        <v>2121.9899999999998</v>
      </c>
      <c r="C69">
        <v>10957.67</v>
      </c>
      <c r="D69">
        <v>16704.63</v>
      </c>
      <c r="E69">
        <v>16707.7</v>
      </c>
      <c r="F69">
        <v>19291.900000000001</v>
      </c>
      <c r="G69">
        <v>408.77</v>
      </c>
      <c r="H69">
        <v>33324.050000000003</v>
      </c>
      <c r="I69">
        <v>17108.88</v>
      </c>
      <c r="J69">
        <v>2251.5500000000002</v>
      </c>
      <c r="K69">
        <v>3652.39</v>
      </c>
      <c r="L69">
        <v>3526.02</v>
      </c>
      <c r="M69">
        <v>12965.73</v>
      </c>
      <c r="N69">
        <v>9210.15</v>
      </c>
      <c r="O69">
        <v>8072.18</v>
      </c>
      <c r="P69">
        <v>1155.6300000000001</v>
      </c>
      <c r="Q69">
        <v>28446.28</v>
      </c>
      <c r="R69">
        <v>4066.71</v>
      </c>
      <c r="S69">
        <v>5743.63</v>
      </c>
      <c r="T69">
        <v>6085.85</v>
      </c>
      <c r="U69">
        <v>20670.169999999998</v>
      </c>
      <c r="V69">
        <v>12588.34</v>
      </c>
      <c r="W69">
        <v>10538.18</v>
      </c>
      <c r="X69">
        <v>2672.7</v>
      </c>
      <c r="Y69">
        <v>8551.24</v>
      </c>
      <c r="Z69">
        <v>3044.53</v>
      </c>
      <c r="AA69">
        <v>3470.37</v>
      </c>
      <c r="AB69" s="8">
        <v>263337.24</v>
      </c>
    </row>
    <row r="70" spans="1:28">
      <c r="A70" t="s">
        <v>87</v>
      </c>
      <c r="J70">
        <v>2.4</v>
      </c>
      <c r="K70">
        <v>1.39</v>
      </c>
      <c r="Z70">
        <v>6.21</v>
      </c>
      <c r="AB70" s="8">
        <v>10</v>
      </c>
    </row>
    <row r="71" spans="1:28">
      <c r="A71" t="s">
        <v>88</v>
      </c>
      <c r="E71">
        <v>9.65</v>
      </c>
      <c r="W71">
        <v>1.43</v>
      </c>
      <c r="AB71" s="8">
        <v>11.08</v>
      </c>
    </row>
    <row r="72" spans="1:28">
      <c r="A72" t="s">
        <v>89</v>
      </c>
      <c r="B72">
        <v>972.47</v>
      </c>
      <c r="C72">
        <v>17.2</v>
      </c>
      <c r="D72">
        <v>2.8</v>
      </c>
      <c r="E72">
        <v>4324.7</v>
      </c>
      <c r="F72">
        <v>39.380000000000003</v>
      </c>
      <c r="G72">
        <v>139.76</v>
      </c>
      <c r="H72">
        <v>41.64</v>
      </c>
      <c r="I72">
        <v>96</v>
      </c>
      <c r="J72">
        <v>513.78</v>
      </c>
      <c r="K72">
        <v>1050.95</v>
      </c>
      <c r="L72">
        <v>501.67</v>
      </c>
      <c r="N72">
        <v>222</v>
      </c>
      <c r="O72">
        <v>25.88</v>
      </c>
      <c r="P72">
        <v>1506.55</v>
      </c>
      <c r="R72">
        <v>1737</v>
      </c>
      <c r="S72">
        <v>128.13</v>
      </c>
      <c r="T72">
        <v>217.7</v>
      </c>
      <c r="W72">
        <v>973.82</v>
      </c>
      <c r="X72">
        <v>1208.3599999999999</v>
      </c>
      <c r="Y72">
        <v>334.85</v>
      </c>
      <c r="Z72">
        <v>1808.54</v>
      </c>
      <c r="AA72">
        <v>692.09</v>
      </c>
      <c r="AB72" s="8">
        <v>16555.27</v>
      </c>
    </row>
    <row r="73" spans="1:28">
      <c r="A73" t="s">
        <v>164</v>
      </c>
      <c r="R73">
        <v>0.2</v>
      </c>
      <c r="AB73" s="8">
        <v>0.2</v>
      </c>
    </row>
    <row r="74" spans="1:28">
      <c r="A74" t="s">
        <v>90</v>
      </c>
      <c r="I74">
        <v>0.51</v>
      </c>
      <c r="AB74" s="8">
        <v>0.51</v>
      </c>
    </row>
    <row r="75" spans="1:28">
      <c r="A75" t="s">
        <v>91</v>
      </c>
      <c r="B75">
        <v>28.96</v>
      </c>
      <c r="E75">
        <v>61.94</v>
      </c>
      <c r="H75">
        <v>2.64</v>
      </c>
      <c r="I75">
        <v>28.2</v>
      </c>
      <c r="J75">
        <v>21.18</v>
      </c>
      <c r="K75">
        <v>48.32</v>
      </c>
      <c r="L75">
        <v>7.5</v>
      </c>
      <c r="N75">
        <v>128.61000000000001</v>
      </c>
      <c r="R75">
        <v>9.31</v>
      </c>
      <c r="T75">
        <v>0.5</v>
      </c>
      <c r="U75">
        <v>5.22</v>
      </c>
      <c r="V75">
        <v>1.32</v>
      </c>
      <c r="W75">
        <v>52.25</v>
      </c>
      <c r="X75">
        <v>49.09</v>
      </c>
      <c r="Y75">
        <v>32.68</v>
      </c>
      <c r="Z75">
        <v>104.59</v>
      </c>
      <c r="AA75">
        <v>81.93</v>
      </c>
      <c r="AB75" s="8">
        <v>664.24</v>
      </c>
    </row>
    <row r="76" spans="1:28">
      <c r="A76" t="s">
        <v>92</v>
      </c>
      <c r="B76">
        <v>1.37</v>
      </c>
      <c r="D76">
        <v>2.21</v>
      </c>
      <c r="E76">
        <v>65.08</v>
      </c>
      <c r="F76">
        <v>0.5</v>
      </c>
      <c r="G76">
        <v>8.82</v>
      </c>
      <c r="H76">
        <v>16.25</v>
      </c>
      <c r="I76">
        <v>15.15</v>
      </c>
      <c r="J76">
        <v>17.64</v>
      </c>
      <c r="K76">
        <v>30.52</v>
      </c>
      <c r="L76">
        <v>49.43</v>
      </c>
      <c r="M76">
        <v>0.02</v>
      </c>
      <c r="N76">
        <v>5.2</v>
      </c>
      <c r="O76">
        <v>0</v>
      </c>
      <c r="P76">
        <v>2.5499999999999998</v>
      </c>
      <c r="Q76">
        <v>2.78</v>
      </c>
      <c r="R76">
        <v>2.42</v>
      </c>
      <c r="T76">
        <v>15.48</v>
      </c>
      <c r="U76">
        <v>0.22</v>
      </c>
      <c r="V76">
        <v>2.6</v>
      </c>
      <c r="W76">
        <v>29.76</v>
      </c>
      <c r="Z76">
        <v>8.19</v>
      </c>
      <c r="AA76">
        <v>16.75</v>
      </c>
      <c r="AB76" s="8">
        <v>292.94</v>
      </c>
    </row>
    <row r="77" spans="1:28">
      <c r="A77" t="s">
        <v>93</v>
      </c>
      <c r="B77">
        <v>91.64</v>
      </c>
      <c r="C77">
        <v>140.74</v>
      </c>
      <c r="D77">
        <v>70.930000000000007</v>
      </c>
      <c r="E77">
        <v>805.84</v>
      </c>
      <c r="F77">
        <v>435.67</v>
      </c>
      <c r="G77">
        <v>4.76</v>
      </c>
      <c r="H77">
        <v>1816.9</v>
      </c>
      <c r="I77">
        <v>1032.42</v>
      </c>
      <c r="J77">
        <v>87.51</v>
      </c>
      <c r="K77">
        <v>100.43</v>
      </c>
      <c r="L77">
        <v>102.56</v>
      </c>
      <c r="M77">
        <v>295.39999999999998</v>
      </c>
      <c r="N77">
        <v>98.55</v>
      </c>
      <c r="O77">
        <v>144.08000000000001</v>
      </c>
      <c r="P77">
        <v>10.79</v>
      </c>
      <c r="Q77">
        <v>1017.35</v>
      </c>
      <c r="R77">
        <v>196.37</v>
      </c>
      <c r="S77">
        <v>11.28</v>
      </c>
      <c r="T77">
        <v>28.61</v>
      </c>
      <c r="U77">
        <v>424.9</v>
      </c>
      <c r="V77">
        <v>363.68</v>
      </c>
      <c r="W77">
        <v>173.64</v>
      </c>
      <c r="X77">
        <v>114.74</v>
      </c>
      <c r="Y77">
        <v>133.29</v>
      </c>
      <c r="Z77">
        <v>139.76</v>
      </c>
      <c r="AA77">
        <v>797.03</v>
      </c>
      <c r="AB77" s="8">
        <v>8638.8700000000008</v>
      </c>
    </row>
    <row r="78" spans="1:28">
      <c r="A78" t="s">
        <v>94</v>
      </c>
      <c r="G78">
        <v>5.93</v>
      </c>
      <c r="P78">
        <v>1.22</v>
      </c>
      <c r="W78">
        <v>3.64</v>
      </c>
      <c r="AB78" s="8">
        <v>10.79</v>
      </c>
    </row>
    <row r="79" spans="1:28">
      <c r="A79" t="s">
        <v>95</v>
      </c>
      <c r="B79">
        <v>3.02</v>
      </c>
      <c r="E79">
        <v>22.77</v>
      </c>
      <c r="F79">
        <v>0</v>
      </c>
      <c r="H79">
        <v>0</v>
      </c>
      <c r="I79">
        <v>0</v>
      </c>
      <c r="J79">
        <v>2.31</v>
      </c>
      <c r="K79">
        <v>4.34</v>
      </c>
      <c r="N79">
        <v>0.08</v>
      </c>
      <c r="Q79">
        <v>0.13</v>
      </c>
      <c r="R79">
        <v>0.3</v>
      </c>
      <c r="S79">
        <v>0.96</v>
      </c>
      <c r="T79">
        <v>0</v>
      </c>
      <c r="V79">
        <v>0.62</v>
      </c>
      <c r="W79">
        <v>18.46</v>
      </c>
      <c r="X79">
        <v>3.06</v>
      </c>
      <c r="Y79">
        <v>1.59</v>
      </c>
      <c r="Z79">
        <v>3.2</v>
      </c>
      <c r="AA79">
        <v>14.75</v>
      </c>
      <c r="AB79" s="8">
        <v>75.59</v>
      </c>
    </row>
    <row r="80" spans="1:28">
      <c r="A80" t="s">
        <v>96</v>
      </c>
      <c r="B80">
        <v>391.01</v>
      </c>
      <c r="C80">
        <v>29.84</v>
      </c>
      <c r="D80">
        <v>7.78</v>
      </c>
      <c r="E80">
        <v>1242.81</v>
      </c>
      <c r="F80">
        <v>241.58</v>
      </c>
      <c r="G80">
        <v>87.87</v>
      </c>
      <c r="H80">
        <v>410.9</v>
      </c>
      <c r="I80">
        <v>175.47</v>
      </c>
      <c r="J80">
        <v>329.37</v>
      </c>
      <c r="K80">
        <v>470.9</v>
      </c>
      <c r="L80">
        <v>315</v>
      </c>
      <c r="M80">
        <v>17.239999999999998</v>
      </c>
      <c r="N80">
        <v>30.65</v>
      </c>
      <c r="O80">
        <v>17.54</v>
      </c>
      <c r="P80">
        <v>255.55</v>
      </c>
      <c r="Q80">
        <v>29.94</v>
      </c>
      <c r="R80">
        <v>285.70999999999998</v>
      </c>
      <c r="S80">
        <v>33.86</v>
      </c>
      <c r="T80">
        <v>231.1</v>
      </c>
      <c r="U80">
        <v>131.69</v>
      </c>
      <c r="V80">
        <v>8.0399999999999991</v>
      </c>
      <c r="W80">
        <v>594.55999999999995</v>
      </c>
      <c r="X80">
        <v>495.95</v>
      </c>
      <c r="Y80">
        <v>98.26</v>
      </c>
      <c r="Z80">
        <v>921.36</v>
      </c>
      <c r="AA80">
        <v>284.20999999999998</v>
      </c>
      <c r="AB80" s="8">
        <v>7138.19</v>
      </c>
    </row>
    <row r="81" spans="1:28">
      <c r="A81" t="s">
        <v>97</v>
      </c>
      <c r="B81">
        <v>1321.77</v>
      </c>
      <c r="E81">
        <v>1348.12</v>
      </c>
      <c r="F81">
        <v>214.5</v>
      </c>
      <c r="G81">
        <v>403.33</v>
      </c>
      <c r="H81">
        <v>78.48</v>
      </c>
      <c r="J81">
        <v>1768.16</v>
      </c>
      <c r="K81">
        <v>978.95</v>
      </c>
      <c r="L81">
        <v>768.36</v>
      </c>
      <c r="N81">
        <v>3.74</v>
      </c>
      <c r="O81">
        <v>8.11</v>
      </c>
      <c r="P81">
        <v>1045.9000000000001</v>
      </c>
      <c r="R81">
        <v>2233.3000000000002</v>
      </c>
      <c r="S81">
        <v>0.88</v>
      </c>
      <c r="T81">
        <v>382.16</v>
      </c>
      <c r="U81">
        <v>24.39</v>
      </c>
      <c r="W81">
        <v>1537.17</v>
      </c>
      <c r="X81">
        <v>318.38</v>
      </c>
      <c r="Y81">
        <v>269.83999999999997</v>
      </c>
      <c r="Z81">
        <v>3148.76</v>
      </c>
      <c r="AA81">
        <v>727.87</v>
      </c>
      <c r="AB81" s="8">
        <v>16582.169999999995</v>
      </c>
    </row>
    <row r="82" spans="1:28">
      <c r="A82" t="s">
        <v>98</v>
      </c>
      <c r="B82">
        <v>19.829999999999998</v>
      </c>
      <c r="E82">
        <v>40.15</v>
      </c>
      <c r="F82">
        <v>11.39</v>
      </c>
      <c r="G82">
        <v>66.27</v>
      </c>
      <c r="H82">
        <v>11.55</v>
      </c>
      <c r="I82">
        <v>13.95</v>
      </c>
      <c r="J82">
        <v>109.21</v>
      </c>
      <c r="K82">
        <v>33.32</v>
      </c>
      <c r="L82">
        <v>43.21</v>
      </c>
      <c r="P82">
        <v>36.840000000000003</v>
      </c>
      <c r="R82">
        <v>12.07</v>
      </c>
      <c r="T82">
        <v>19.04</v>
      </c>
      <c r="W82">
        <v>3.44</v>
      </c>
      <c r="Y82">
        <v>5.09</v>
      </c>
      <c r="Z82">
        <v>44.89</v>
      </c>
      <c r="AA82">
        <v>41.79</v>
      </c>
      <c r="AB82" s="8">
        <v>512.03999999999985</v>
      </c>
    </row>
    <row r="83" spans="1:28">
      <c r="A83" t="s">
        <v>99</v>
      </c>
      <c r="B83">
        <v>454.25</v>
      </c>
      <c r="E83">
        <v>307.99</v>
      </c>
      <c r="F83">
        <v>15.44</v>
      </c>
      <c r="G83">
        <v>670.83</v>
      </c>
      <c r="J83">
        <v>803.47</v>
      </c>
      <c r="K83">
        <v>455.53</v>
      </c>
      <c r="L83">
        <v>347.2</v>
      </c>
      <c r="P83">
        <v>567.91</v>
      </c>
      <c r="R83">
        <v>2105.5300000000002</v>
      </c>
      <c r="S83">
        <v>32.909999999999997</v>
      </c>
      <c r="T83">
        <v>142.72999999999999</v>
      </c>
      <c r="W83">
        <v>900.28</v>
      </c>
      <c r="X83">
        <v>180.75</v>
      </c>
      <c r="Y83">
        <v>271.87</v>
      </c>
      <c r="Z83">
        <v>1072.58</v>
      </c>
      <c r="AA83">
        <v>366.57</v>
      </c>
      <c r="AB83" s="8">
        <v>8695.8399999999983</v>
      </c>
    </row>
    <row r="84" spans="1:28">
      <c r="A84" t="s">
        <v>100</v>
      </c>
      <c r="E84">
        <v>71.61</v>
      </c>
      <c r="F84">
        <v>0.3</v>
      </c>
      <c r="G84">
        <v>68.23</v>
      </c>
      <c r="H84">
        <v>1.56</v>
      </c>
      <c r="I84">
        <v>1.84</v>
      </c>
      <c r="J84">
        <v>2.08</v>
      </c>
      <c r="K84">
        <v>39.270000000000003</v>
      </c>
      <c r="R84">
        <v>12.15</v>
      </c>
      <c r="Y84">
        <v>0.35</v>
      </c>
      <c r="Z84">
        <v>14.26</v>
      </c>
      <c r="AB84" s="8">
        <v>211.65</v>
      </c>
    </row>
    <row r="85" spans="1:28">
      <c r="A85" t="s">
        <v>101</v>
      </c>
      <c r="B85">
        <v>4.8</v>
      </c>
      <c r="C85">
        <v>1.9</v>
      </c>
      <c r="D85">
        <v>1.28</v>
      </c>
      <c r="E85">
        <v>38.6</v>
      </c>
      <c r="F85">
        <v>7.39</v>
      </c>
      <c r="G85">
        <v>97.12</v>
      </c>
      <c r="H85">
        <v>4.5199999999999996</v>
      </c>
      <c r="I85">
        <v>3.43</v>
      </c>
      <c r="J85">
        <v>3.7</v>
      </c>
      <c r="K85">
        <v>62.86</v>
      </c>
      <c r="L85">
        <v>13.9</v>
      </c>
      <c r="M85">
        <v>2.04</v>
      </c>
      <c r="N85">
        <v>3.59</v>
      </c>
      <c r="O85">
        <v>0.38</v>
      </c>
      <c r="P85">
        <v>9.69</v>
      </c>
      <c r="Q85">
        <v>8.1199999999999992</v>
      </c>
      <c r="R85">
        <v>43.09</v>
      </c>
      <c r="S85">
        <v>1.76</v>
      </c>
      <c r="T85">
        <v>5.66</v>
      </c>
      <c r="U85">
        <v>3.74</v>
      </c>
      <c r="V85">
        <v>1.61</v>
      </c>
      <c r="W85">
        <v>35.33</v>
      </c>
      <c r="X85">
        <v>92.67</v>
      </c>
      <c r="Y85">
        <v>1.6</v>
      </c>
      <c r="Z85">
        <v>13</v>
      </c>
      <c r="AA85">
        <v>4.29</v>
      </c>
      <c r="AB85" s="8">
        <v>466.07000000000005</v>
      </c>
    </row>
    <row r="86" spans="1:28">
      <c r="A86" t="s">
        <v>102</v>
      </c>
      <c r="B86">
        <v>4.95</v>
      </c>
      <c r="E86">
        <v>0.75</v>
      </c>
      <c r="F86">
        <v>0.01</v>
      </c>
      <c r="G86">
        <v>0.39</v>
      </c>
      <c r="H86">
        <v>0</v>
      </c>
      <c r="J86">
        <v>0.13</v>
      </c>
      <c r="R86">
        <v>5.89</v>
      </c>
      <c r="U86">
        <v>0</v>
      </c>
      <c r="W86">
        <v>0.47</v>
      </c>
      <c r="X86">
        <v>1.95</v>
      </c>
      <c r="Z86">
        <v>0.83</v>
      </c>
      <c r="AA86">
        <v>4.28</v>
      </c>
      <c r="AB86" s="8">
        <v>19.649999999999999</v>
      </c>
    </row>
    <row r="87" spans="1:28">
      <c r="A87" t="s">
        <v>103</v>
      </c>
      <c r="D87">
        <v>13.88</v>
      </c>
      <c r="G87">
        <v>11.04</v>
      </c>
      <c r="R87">
        <v>6.29</v>
      </c>
      <c r="AB87" s="8">
        <v>31.21</v>
      </c>
    </row>
    <row r="88" spans="1:28">
      <c r="A88" t="s">
        <v>104</v>
      </c>
      <c r="E88">
        <v>2.08</v>
      </c>
      <c r="G88">
        <v>227.85</v>
      </c>
      <c r="H88">
        <v>2.5499999999999998</v>
      </c>
      <c r="I88">
        <v>0.49</v>
      </c>
      <c r="J88">
        <v>0.55000000000000004</v>
      </c>
      <c r="K88">
        <v>27.72</v>
      </c>
      <c r="L88">
        <v>2.75</v>
      </c>
      <c r="R88">
        <v>17.690000000000001</v>
      </c>
      <c r="U88">
        <v>1.89</v>
      </c>
      <c r="X88">
        <v>39.369999999999997</v>
      </c>
      <c r="AB88" s="8">
        <v>322.94</v>
      </c>
    </row>
    <row r="89" spans="1:28">
      <c r="A89" t="s">
        <v>105</v>
      </c>
      <c r="G89">
        <v>0.33</v>
      </c>
      <c r="AB89" s="8">
        <v>0.33</v>
      </c>
    </row>
    <row r="90" spans="1:28">
      <c r="A90" t="s">
        <v>106</v>
      </c>
      <c r="B90">
        <v>51.45</v>
      </c>
      <c r="E90">
        <v>47.53</v>
      </c>
      <c r="G90">
        <v>10.1</v>
      </c>
      <c r="H90">
        <v>2.2999999999999998</v>
      </c>
      <c r="J90">
        <v>321.39999999999998</v>
      </c>
      <c r="K90">
        <v>13.22</v>
      </c>
      <c r="L90">
        <v>67.64</v>
      </c>
      <c r="N90">
        <v>3.1</v>
      </c>
      <c r="P90">
        <v>7.5</v>
      </c>
      <c r="R90">
        <v>25.04</v>
      </c>
      <c r="T90">
        <v>7.07</v>
      </c>
      <c r="W90">
        <v>54.56</v>
      </c>
      <c r="Z90">
        <v>17.88</v>
      </c>
      <c r="AB90" s="8">
        <v>628.79000000000008</v>
      </c>
    </row>
    <row r="91" spans="1:28">
      <c r="A91" t="s">
        <v>107</v>
      </c>
      <c r="D91">
        <v>0.56000000000000005</v>
      </c>
      <c r="F91">
        <v>2.79</v>
      </c>
      <c r="H91">
        <v>7.56</v>
      </c>
      <c r="I91">
        <v>68</v>
      </c>
      <c r="J91">
        <v>6.8</v>
      </c>
      <c r="L91">
        <v>1.72</v>
      </c>
      <c r="R91">
        <v>12.68</v>
      </c>
      <c r="U91">
        <v>11.13</v>
      </c>
      <c r="V91">
        <v>3.23</v>
      </c>
      <c r="W91">
        <v>1.39</v>
      </c>
      <c r="AB91" s="8">
        <v>115.85999999999999</v>
      </c>
    </row>
    <row r="92" spans="1:28" s="9" customFormat="1">
      <c r="A92" t="s">
        <v>108</v>
      </c>
      <c r="B92">
        <v>43954.54</v>
      </c>
      <c r="C92">
        <v>119974.22</v>
      </c>
      <c r="D92">
        <v>168518.96</v>
      </c>
      <c r="E92">
        <v>435943.87</v>
      </c>
      <c r="F92">
        <v>249911.67</v>
      </c>
      <c r="G92">
        <v>15787.44</v>
      </c>
      <c r="H92">
        <v>305520.59000000003</v>
      </c>
      <c r="I92">
        <v>290844.52</v>
      </c>
      <c r="J92">
        <v>67730.44</v>
      </c>
      <c r="K92">
        <v>126343.9</v>
      </c>
      <c r="L92">
        <v>89762.37</v>
      </c>
      <c r="M92">
        <v>80671.509999999995</v>
      </c>
      <c r="N92">
        <v>177434.07</v>
      </c>
      <c r="O92">
        <v>56446.720000000001</v>
      </c>
      <c r="P92">
        <v>34711.42</v>
      </c>
      <c r="Q92">
        <v>303292.86</v>
      </c>
      <c r="R92">
        <v>122542.72</v>
      </c>
      <c r="S92">
        <v>89733.99</v>
      </c>
      <c r="T92">
        <v>94212.01</v>
      </c>
      <c r="U92">
        <v>128275.67</v>
      </c>
      <c r="V92">
        <v>99284.63</v>
      </c>
      <c r="W92">
        <v>264824.82</v>
      </c>
      <c r="X92">
        <v>108441.45</v>
      </c>
      <c r="Y92">
        <v>95275.32</v>
      </c>
      <c r="Z92">
        <v>105280.16</v>
      </c>
      <c r="AA92">
        <v>90063.11</v>
      </c>
      <c r="AB92" s="8">
        <v>3764782.98</v>
      </c>
    </row>
    <row r="93" spans="1:28">
      <c r="A93" t="s">
        <v>109</v>
      </c>
      <c r="D93">
        <v>0.15</v>
      </c>
      <c r="E93">
        <v>10.8</v>
      </c>
      <c r="G93">
        <v>2.2400000000000002</v>
      </c>
      <c r="I93">
        <v>8.73</v>
      </c>
      <c r="R93">
        <v>3.77</v>
      </c>
      <c r="U93">
        <v>3.91</v>
      </c>
      <c r="V93">
        <v>0.9</v>
      </c>
      <c r="W93">
        <v>3.73</v>
      </c>
      <c r="Y93">
        <v>3.44</v>
      </c>
      <c r="AB93" s="8">
        <v>37.669999999999995</v>
      </c>
    </row>
    <row r="94" spans="1:28">
      <c r="A94" t="s">
        <v>110</v>
      </c>
      <c r="F94">
        <v>0.2</v>
      </c>
      <c r="G94">
        <v>0.24</v>
      </c>
      <c r="H94">
        <v>0.35</v>
      </c>
      <c r="L94">
        <v>0.38</v>
      </c>
      <c r="R94">
        <v>5.81</v>
      </c>
      <c r="S94">
        <v>0.14000000000000001</v>
      </c>
      <c r="W94">
        <v>0.85</v>
      </c>
      <c r="Y94">
        <v>0.15</v>
      </c>
      <c r="AA94">
        <v>1.0900000000000001</v>
      </c>
      <c r="AB94" s="8">
        <v>9.2099999999999991</v>
      </c>
    </row>
    <row r="95" spans="1:28">
      <c r="A95" t="s">
        <v>111</v>
      </c>
      <c r="D95">
        <v>1.31</v>
      </c>
      <c r="E95">
        <v>69.95</v>
      </c>
      <c r="F95">
        <v>24.38</v>
      </c>
      <c r="G95">
        <v>177.01</v>
      </c>
      <c r="H95">
        <v>14.47</v>
      </c>
      <c r="I95">
        <v>8.25</v>
      </c>
      <c r="J95">
        <v>4.26</v>
      </c>
      <c r="K95">
        <v>7.02</v>
      </c>
      <c r="L95">
        <v>2.09</v>
      </c>
      <c r="N95">
        <v>4.21</v>
      </c>
      <c r="O95">
        <v>0.02</v>
      </c>
      <c r="P95">
        <v>35.840000000000003</v>
      </c>
      <c r="Q95">
        <v>0.8</v>
      </c>
      <c r="R95">
        <v>54.73</v>
      </c>
      <c r="S95">
        <v>0.04</v>
      </c>
      <c r="T95">
        <v>2.09</v>
      </c>
      <c r="V95">
        <v>2.44</v>
      </c>
      <c r="W95">
        <v>2.44</v>
      </c>
      <c r="X95">
        <v>16.32</v>
      </c>
      <c r="Z95">
        <v>176.5</v>
      </c>
      <c r="AA95">
        <v>7.59</v>
      </c>
      <c r="AB95" s="8">
        <v>611.76</v>
      </c>
    </row>
    <row r="96" spans="1:28">
      <c r="A96" t="s">
        <v>112</v>
      </c>
      <c r="B96">
        <v>139.99</v>
      </c>
      <c r="C96">
        <v>1.19</v>
      </c>
      <c r="D96">
        <v>10.31</v>
      </c>
      <c r="E96">
        <v>632.30999999999995</v>
      </c>
      <c r="F96">
        <v>697.33</v>
      </c>
      <c r="G96">
        <v>1031.58</v>
      </c>
      <c r="H96">
        <v>30.71</v>
      </c>
      <c r="I96">
        <v>85.76</v>
      </c>
      <c r="J96">
        <v>192.77</v>
      </c>
      <c r="K96">
        <v>347.52</v>
      </c>
      <c r="L96">
        <v>54.28</v>
      </c>
      <c r="N96">
        <v>5.78</v>
      </c>
      <c r="O96">
        <v>0.26</v>
      </c>
      <c r="P96">
        <v>905.05</v>
      </c>
      <c r="Q96">
        <v>7.15</v>
      </c>
      <c r="R96">
        <v>2178.6799999999998</v>
      </c>
      <c r="S96">
        <v>1</v>
      </c>
      <c r="T96">
        <v>53.9</v>
      </c>
      <c r="U96">
        <v>3.49</v>
      </c>
      <c r="V96">
        <v>5.19</v>
      </c>
      <c r="W96">
        <v>184.98</v>
      </c>
      <c r="X96">
        <v>73.81</v>
      </c>
      <c r="Y96">
        <v>4.5199999999999996</v>
      </c>
      <c r="Z96">
        <v>1113.49</v>
      </c>
      <c r="AA96">
        <v>47.68</v>
      </c>
      <c r="AB96" s="8">
        <v>7808.73</v>
      </c>
    </row>
    <row r="97" spans="1:28">
      <c r="A97" t="s">
        <v>113</v>
      </c>
      <c r="E97">
        <v>14.8</v>
      </c>
      <c r="F97">
        <v>26.63</v>
      </c>
      <c r="G97">
        <v>4.79</v>
      </c>
      <c r="P97">
        <v>144.62</v>
      </c>
      <c r="R97">
        <v>2.7</v>
      </c>
      <c r="W97">
        <v>4.54</v>
      </c>
      <c r="Z97">
        <v>15.8</v>
      </c>
      <c r="AB97" s="8">
        <v>213.88</v>
      </c>
    </row>
    <row r="98" spans="1:28">
      <c r="A98" t="s">
        <v>114</v>
      </c>
      <c r="B98">
        <v>0.99</v>
      </c>
      <c r="E98">
        <v>0.47</v>
      </c>
      <c r="G98">
        <v>21.73</v>
      </c>
      <c r="K98">
        <v>31.74</v>
      </c>
      <c r="P98">
        <v>6.89</v>
      </c>
      <c r="R98">
        <v>2.5</v>
      </c>
      <c r="Z98">
        <v>17.89</v>
      </c>
      <c r="AA98">
        <v>0.11</v>
      </c>
      <c r="AB98" s="8">
        <v>82.32</v>
      </c>
    </row>
    <row r="99" spans="1:28">
      <c r="A99" t="s">
        <v>115</v>
      </c>
      <c r="K99">
        <v>10.75</v>
      </c>
      <c r="AB99" s="8">
        <v>10.75</v>
      </c>
    </row>
    <row r="100" spans="1:28">
      <c r="A100" t="s">
        <v>116</v>
      </c>
      <c r="B100">
        <v>0.24</v>
      </c>
      <c r="E100">
        <v>0.08</v>
      </c>
      <c r="G100">
        <v>27.52</v>
      </c>
      <c r="J100">
        <v>0.11</v>
      </c>
      <c r="K100">
        <v>1.61</v>
      </c>
      <c r="L100">
        <v>1.26</v>
      </c>
      <c r="P100">
        <v>0.22</v>
      </c>
      <c r="W100">
        <v>0.22</v>
      </c>
      <c r="Z100">
        <v>5.43</v>
      </c>
      <c r="AA100">
        <v>1.8</v>
      </c>
      <c r="AB100" s="8">
        <v>38.489999999999995</v>
      </c>
    </row>
    <row r="101" spans="1:28">
      <c r="A101" t="s">
        <v>117</v>
      </c>
      <c r="B101">
        <v>9.67</v>
      </c>
      <c r="C101">
        <v>5.78</v>
      </c>
      <c r="E101">
        <v>42.28</v>
      </c>
      <c r="F101">
        <v>167.79</v>
      </c>
      <c r="G101">
        <v>6.32</v>
      </c>
      <c r="H101">
        <v>32.69</v>
      </c>
      <c r="I101">
        <v>5.64</v>
      </c>
      <c r="J101">
        <v>42.71</v>
      </c>
      <c r="K101">
        <v>61.1</v>
      </c>
      <c r="L101">
        <v>165.78</v>
      </c>
      <c r="N101">
        <v>36.56</v>
      </c>
      <c r="O101">
        <v>2.42</v>
      </c>
      <c r="P101">
        <v>21.39</v>
      </c>
      <c r="Q101">
        <v>28.14</v>
      </c>
      <c r="R101">
        <v>36.93</v>
      </c>
      <c r="S101">
        <v>22.37</v>
      </c>
      <c r="T101">
        <v>63.64</v>
      </c>
      <c r="U101">
        <v>2.69</v>
      </c>
      <c r="W101">
        <v>26.86</v>
      </c>
      <c r="Y101">
        <v>41.72</v>
      </c>
      <c r="AA101">
        <v>17.02</v>
      </c>
      <c r="AB101" s="8">
        <v>839.49999999999989</v>
      </c>
    </row>
    <row r="102" spans="1:28">
      <c r="A102" t="s">
        <v>118</v>
      </c>
      <c r="E102">
        <v>0</v>
      </c>
      <c r="I102">
        <v>0</v>
      </c>
      <c r="J102">
        <v>0</v>
      </c>
      <c r="N102">
        <v>2.39</v>
      </c>
      <c r="O102">
        <v>0</v>
      </c>
      <c r="R102">
        <v>0.08</v>
      </c>
      <c r="S102">
        <v>0</v>
      </c>
      <c r="W102">
        <v>0</v>
      </c>
      <c r="Y102">
        <v>0</v>
      </c>
      <c r="Z102">
        <v>0</v>
      </c>
      <c r="AB102" s="8">
        <v>2.4700000000000002</v>
      </c>
    </row>
    <row r="103" spans="1:28">
      <c r="A103" t="s">
        <v>119</v>
      </c>
      <c r="E103">
        <v>19.46</v>
      </c>
      <c r="G103">
        <v>13.45</v>
      </c>
      <c r="H103">
        <v>1.59</v>
      </c>
      <c r="J103">
        <v>0.15</v>
      </c>
      <c r="K103">
        <v>4.17</v>
      </c>
      <c r="Z103">
        <v>11.17</v>
      </c>
      <c r="AA103">
        <v>0.09</v>
      </c>
      <c r="AB103" s="8">
        <v>50.080000000000005</v>
      </c>
    </row>
    <row r="104" spans="1:28">
      <c r="A104" t="s">
        <v>120</v>
      </c>
      <c r="B104">
        <v>4.87</v>
      </c>
      <c r="C104">
        <v>0.51</v>
      </c>
      <c r="D104">
        <v>2.08</v>
      </c>
      <c r="E104">
        <v>19.29</v>
      </c>
      <c r="F104">
        <v>5.24</v>
      </c>
      <c r="H104">
        <v>11.28</v>
      </c>
      <c r="I104">
        <v>28.21</v>
      </c>
      <c r="J104">
        <v>0.19</v>
      </c>
      <c r="K104">
        <v>27.46</v>
      </c>
      <c r="L104">
        <v>5.33</v>
      </c>
      <c r="M104">
        <v>1.17</v>
      </c>
      <c r="N104">
        <v>8.93</v>
      </c>
      <c r="O104">
        <v>4.29</v>
      </c>
      <c r="P104">
        <v>3.41</v>
      </c>
      <c r="Q104">
        <v>22.59</v>
      </c>
      <c r="R104">
        <v>4.84</v>
      </c>
      <c r="S104">
        <v>0.72</v>
      </c>
      <c r="T104">
        <v>4.8099999999999996</v>
      </c>
      <c r="U104">
        <v>7.92</v>
      </c>
      <c r="V104">
        <v>11.79</v>
      </c>
      <c r="W104">
        <v>13.91</v>
      </c>
      <c r="X104">
        <v>10.38</v>
      </c>
      <c r="Y104">
        <v>0</v>
      </c>
      <c r="Z104">
        <v>10.76</v>
      </c>
      <c r="AA104">
        <v>8.49</v>
      </c>
      <c r="AB104" s="8">
        <v>218.46999999999997</v>
      </c>
    </row>
    <row r="105" spans="1:28">
      <c r="A105" t="s">
        <v>121</v>
      </c>
      <c r="G105">
        <v>2.98</v>
      </c>
      <c r="K105">
        <v>0.91</v>
      </c>
      <c r="R105">
        <v>16.809999999999999</v>
      </c>
      <c r="W105">
        <v>1.0900000000000001</v>
      </c>
      <c r="Z105">
        <v>0.77</v>
      </c>
      <c r="AB105" s="8">
        <v>22.56</v>
      </c>
    </row>
    <row r="106" spans="1:28">
      <c r="A106" t="s">
        <v>149</v>
      </c>
      <c r="F106">
        <v>10.83</v>
      </c>
      <c r="R106">
        <v>2.69</v>
      </c>
      <c r="AB106" s="8">
        <v>13.52</v>
      </c>
    </row>
    <row r="107" spans="1:28">
      <c r="A107" t="s">
        <v>122</v>
      </c>
      <c r="B107">
        <v>117.98</v>
      </c>
      <c r="C107">
        <v>171.12</v>
      </c>
      <c r="D107">
        <v>460.31</v>
      </c>
      <c r="E107">
        <v>3268.61</v>
      </c>
      <c r="F107">
        <v>3532.91</v>
      </c>
      <c r="G107">
        <v>52.97</v>
      </c>
      <c r="H107">
        <v>2190.36</v>
      </c>
      <c r="I107">
        <v>2144.9699999999998</v>
      </c>
      <c r="J107">
        <v>145.07</v>
      </c>
      <c r="K107">
        <v>79.430000000000007</v>
      </c>
      <c r="L107">
        <v>209</v>
      </c>
      <c r="M107">
        <v>491.12</v>
      </c>
      <c r="N107">
        <v>515.08000000000004</v>
      </c>
      <c r="O107">
        <v>101.58</v>
      </c>
      <c r="P107">
        <v>43.96</v>
      </c>
      <c r="Q107">
        <v>1147.3399999999999</v>
      </c>
      <c r="R107">
        <v>101.31</v>
      </c>
      <c r="S107">
        <v>209.01</v>
      </c>
      <c r="T107">
        <v>118.81</v>
      </c>
      <c r="U107">
        <v>212.75</v>
      </c>
      <c r="V107">
        <v>399.54</v>
      </c>
      <c r="W107">
        <v>361.86</v>
      </c>
      <c r="X107">
        <v>648.20000000000005</v>
      </c>
      <c r="Y107">
        <v>124.75</v>
      </c>
      <c r="Z107">
        <v>254.74</v>
      </c>
      <c r="AA107">
        <v>409.44</v>
      </c>
      <c r="AB107" s="8">
        <v>17512.22</v>
      </c>
    </row>
    <row r="108" spans="1:28">
      <c r="A108" t="s">
        <v>123</v>
      </c>
      <c r="E108">
        <v>29.79</v>
      </c>
      <c r="F108">
        <v>23.07</v>
      </c>
      <c r="J108">
        <v>14.05</v>
      </c>
      <c r="K108">
        <v>61.17</v>
      </c>
      <c r="P108">
        <v>144.66999999999999</v>
      </c>
      <c r="R108">
        <v>26.57</v>
      </c>
      <c r="S108">
        <v>0.46</v>
      </c>
      <c r="W108">
        <v>39.979999999999997</v>
      </c>
      <c r="Z108">
        <v>112.71</v>
      </c>
      <c r="AA108">
        <v>10.78</v>
      </c>
      <c r="AB108" s="8">
        <v>463.24999999999994</v>
      </c>
    </row>
    <row r="109" spans="1:28">
      <c r="A109" t="s">
        <v>124</v>
      </c>
      <c r="E109">
        <v>2.69</v>
      </c>
      <c r="G109">
        <v>36.340000000000003</v>
      </c>
      <c r="I109">
        <v>1.68</v>
      </c>
      <c r="AB109" s="8">
        <v>40.71</v>
      </c>
    </row>
    <row r="110" spans="1:28">
      <c r="A110" t="s">
        <v>125</v>
      </c>
      <c r="Z110">
        <v>17.190000000000001</v>
      </c>
      <c r="AB110" s="8">
        <v>17.190000000000001</v>
      </c>
    </row>
    <row r="111" spans="1:28">
      <c r="A111" t="s">
        <v>126</v>
      </c>
      <c r="B111">
        <v>3.73</v>
      </c>
      <c r="C111">
        <v>25.02</v>
      </c>
      <c r="D111">
        <v>1.53</v>
      </c>
      <c r="G111">
        <v>1.06</v>
      </c>
      <c r="H111">
        <v>0.46</v>
      </c>
      <c r="I111">
        <v>0.32</v>
      </c>
      <c r="J111">
        <v>27.01</v>
      </c>
      <c r="L111">
        <v>2.65</v>
      </c>
      <c r="O111">
        <v>2.38</v>
      </c>
      <c r="P111">
        <v>20.27</v>
      </c>
      <c r="Q111">
        <v>8.39</v>
      </c>
      <c r="R111">
        <v>54.49</v>
      </c>
      <c r="S111">
        <v>37.97</v>
      </c>
      <c r="W111">
        <v>32.11</v>
      </c>
      <c r="Y111">
        <v>26.52</v>
      </c>
      <c r="Z111">
        <v>1.1599999999999999</v>
      </c>
      <c r="AA111">
        <v>15.42</v>
      </c>
      <c r="AB111" s="8">
        <v>260.49</v>
      </c>
    </row>
    <row r="112" spans="1:28">
      <c r="A112" t="s">
        <v>155</v>
      </c>
      <c r="J112">
        <v>6</v>
      </c>
      <c r="AA112">
        <v>8.5500000000000007</v>
      </c>
      <c r="AB112" s="8">
        <v>14.55</v>
      </c>
    </row>
    <row r="113" spans="1:28">
      <c r="A113" t="s">
        <v>127</v>
      </c>
      <c r="B113">
        <v>56.45</v>
      </c>
      <c r="C113">
        <v>881.99</v>
      </c>
      <c r="D113">
        <v>2252.12</v>
      </c>
      <c r="E113">
        <v>2827.81</v>
      </c>
      <c r="F113">
        <v>3286.81</v>
      </c>
      <c r="G113">
        <v>31.72</v>
      </c>
      <c r="H113">
        <v>4246.95</v>
      </c>
      <c r="I113">
        <v>2997.63</v>
      </c>
      <c r="J113">
        <v>114.65</v>
      </c>
      <c r="K113">
        <v>118.4</v>
      </c>
      <c r="L113">
        <v>147.65</v>
      </c>
      <c r="M113">
        <v>2661.1</v>
      </c>
      <c r="N113">
        <v>887.26</v>
      </c>
      <c r="O113">
        <v>265.63</v>
      </c>
      <c r="P113">
        <v>12.39</v>
      </c>
      <c r="Q113">
        <v>4104.88</v>
      </c>
      <c r="R113">
        <v>124.53</v>
      </c>
      <c r="S113">
        <v>239.5</v>
      </c>
      <c r="T113">
        <v>276.83</v>
      </c>
      <c r="U113">
        <v>1248.6199999999999</v>
      </c>
      <c r="V113">
        <v>1688.44</v>
      </c>
      <c r="W113">
        <v>797.22</v>
      </c>
      <c r="X113">
        <v>225.44</v>
      </c>
      <c r="Y113">
        <v>661.89</v>
      </c>
      <c r="Z113">
        <v>28.12</v>
      </c>
      <c r="AA113">
        <v>182.5</v>
      </c>
      <c r="AB113" s="8">
        <v>30366.53</v>
      </c>
    </row>
    <row r="114" spans="1:28">
      <c r="A114" t="s">
        <v>128</v>
      </c>
      <c r="H114">
        <v>1.74</v>
      </c>
      <c r="J114">
        <v>0.2</v>
      </c>
      <c r="AB114" s="8">
        <v>1.94</v>
      </c>
    </row>
    <row r="115" spans="1:28">
      <c r="A115" t="s">
        <v>129</v>
      </c>
      <c r="B115">
        <v>0.72</v>
      </c>
      <c r="E115">
        <v>0.81</v>
      </c>
      <c r="G115">
        <v>72.73</v>
      </c>
      <c r="I115">
        <v>0.16</v>
      </c>
      <c r="J115">
        <v>0.17</v>
      </c>
      <c r="K115">
        <v>1.39</v>
      </c>
      <c r="L115">
        <v>0.54</v>
      </c>
      <c r="P115">
        <v>16.829999999999998</v>
      </c>
      <c r="Q115">
        <v>0.22</v>
      </c>
      <c r="R115">
        <v>6.8</v>
      </c>
      <c r="S115">
        <v>0.02</v>
      </c>
      <c r="T115">
        <v>0.15</v>
      </c>
      <c r="W115">
        <v>0.87</v>
      </c>
      <c r="Z115">
        <v>25.99</v>
      </c>
      <c r="AA115">
        <v>0.28000000000000003</v>
      </c>
      <c r="AB115" s="8">
        <v>127.68</v>
      </c>
    </row>
    <row r="116" spans="1:28">
      <c r="A116" t="s">
        <v>130</v>
      </c>
      <c r="B116">
        <v>24.93</v>
      </c>
      <c r="E116">
        <v>438.39</v>
      </c>
      <c r="H116">
        <v>1.78</v>
      </c>
      <c r="I116">
        <v>31.71</v>
      </c>
      <c r="J116">
        <v>4.82</v>
      </c>
      <c r="K116">
        <v>1.86</v>
      </c>
      <c r="L116">
        <v>16.59</v>
      </c>
      <c r="P116">
        <v>19.649999999999999</v>
      </c>
      <c r="Q116">
        <v>2.5</v>
      </c>
      <c r="R116">
        <v>7.93</v>
      </c>
      <c r="U116">
        <v>14.92</v>
      </c>
      <c r="W116">
        <v>4.83</v>
      </c>
      <c r="X116">
        <v>10.33</v>
      </c>
      <c r="Z116">
        <v>94.38</v>
      </c>
      <c r="AA116">
        <v>5.74</v>
      </c>
      <c r="AB116" s="8">
        <v>680.3599999999999</v>
      </c>
    </row>
    <row r="117" spans="1:28">
      <c r="A117" t="s">
        <v>131</v>
      </c>
      <c r="K117">
        <v>2.06</v>
      </c>
      <c r="P117">
        <v>0.42</v>
      </c>
      <c r="R117">
        <v>0.5</v>
      </c>
      <c r="Y117">
        <v>0.48</v>
      </c>
      <c r="AA117">
        <v>3.31</v>
      </c>
      <c r="AB117" s="8">
        <v>6.77</v>
      </c>
    </row>
    <row r="118" spans="1:28">
      <c r="A118" t="s">
        <v>132</v>
      </c>
      <c r="E118">
        <v>39.85</v>
      </c>
      <c r="G118">
        <v>169.7</v>
      </c>
      <c r="I118">
        <v>4.1500000000000004</v>
      </c>
      <c r="K118">
        <v>22.98</v>
      </c>
      <c r="L118">
        <v>5.95</v>
      </c>
      <c r="N118">
        <v>2.7</v>
      </c>
      <c r="P118">
        <v>14.61</v>
      </c>
      <c r="Q118">
        <v>1.89</v>
      </c>
      <c r="S118">
        <v>3.13</v>
      </c>
      <c r="T118">
        <v>3.98</v>
      </c>
      <c r="Z118">
        <v>16.54</v>
      </c>
      <c r="AA118">
        <v>15.77</v>
      </c>
      <c r="AB118" s="8">
        <v>301.24999999999994</v>
      </c>
    </row>
    <row r="119" spans="1:28">
      <c r="A119" t="s">
        <v>133</v>
      </c>
      <c r="G119">
        <v>2.4</v>
      </c>
      <c r="R119">
        <v>5.2</v>
      </c>
      <c r="AA119">
        <v>0.81</v>
      </c>
      <c r="AB119" s="8">
        <v>8.41</v>
      </c>
    </row>
    <row r="120" spans="1:28">
      <c r="A120" t="s">
        <v>134</v>
      </c>
      <c r="K120">
        <v>0</v>
      </c>
      <c r="R120">
        <v>1.62</v>
      </c>
      <c r="AB120" s="8">
        <v>1.62</v>
      </c>
    </row>
    <row r="121" spans="1:28">
      <c r="A121" t="s">
        <v>151</v>
      </c>
      <c r="W121">
        <v>0.62</v>
      </c>
      <c r="AB121" s="8">
        <v>0.62</v>
      </c>
    </row>
    <row r="122" spans="1:28">
      <c r="A122" t="s">
        <v>135</v>
      </c>
      <c r="C122">
        <v>125.91</v>
      </c>
      <c r="D122">
        <v>153.41</v>
      </c>
      <c r="E122">
        <v>702.37</v>
      </c>
      <c r="F122">
        <v>89.39</v>
      </c>
      <c r="H122">
        <v>46.24</v>
      </c>
      <c r="I122">
        <v>558.36</v>
      </c>
      <c r="J122">
        <v>3.34</v>
      </c>
      <c r="K122">
        <v>7.04</v>
      </c>
      <c r="M122">
        <v>61.7</v>
      </c>
      <c r="N122">
        <v>23.29</v>
      </c>
      <c r="O122">
        <v>444.44</v>
      </c>
      <c r="P122">
        <v>9.51</v>
      </c>
      <c r="Q122">
        <v>578.41999999999996</v>
      </c>
      <c r="R122">
        <v>127.08</v>
      </c>
      <c r="T122">
        <v>53.2</v>
      </c>
      <c r="U122">
        <v>38.549999999999997</v>
      </c>
      <c r="V122">
        <v>17.940000000000001</v>
      </c>
      <c r="W122">
        <v>0.04</v>
      </c>
      <c r="X122">
        <v>3.85</v>
      </c>
      <c r="Y122">
        <v>439.97</v>
      </c>
      <c r="Z122">
        <v>0.09</v>
      </c>
      <c r="AA122">
        <v>4.1399999999999997</v>
      </c>
      <c r="AB122" s="8">
        <v>3488.28</v>
      </c>
    </row>
    <row r="123" spans="1:28">
      <c r="A123" t="s">
        <v>136</v>
      </c>
      <c r="B123">
        <v>796.07</v>
      </c>
      <c r="C123">
        <v>3289.5</v>
      </c>
      <c r="D123">
        <v>5512.39</v>
      </c>
      <c r="E123">
        <v>3998.79</v>
      </c>
      <c r="F123">
        <v>3245.49</v>
      </c>
      <c r="G123">
        <v>176.48</v>
      </c>
      <c r="H123">
        <v>7495.98</v>
      </c>
      <c r="I123">
        <v>2555.16</v>
      </c>
      <c r="J123">
        <v>710.62</v>
      </c>
      <c r="K123">
        <v>1527.57</v>
      </c>
      <c r="L123">
        <v>1344.56</v>
      </c>
      <c r="M123">
        <v>3963.54</v>
      </c>
      <c r="N123">
        <v>2767.21</v>
      </c>
      <c r="O123">
        <v>2648.9</v>
      </c>
      <c r="P123">
        <v>435.62</v>
      </c>
      <c r="Q123">
        <v>5330.72</v>
      </c>
      <c r="R123">
        <v>2049.04</v>
      </c>
      <c r="S123">
        <v>1415.9</v>
      </c>
      <c r="T123">
        <v>1761.59</v>
      </c>
      <c r="U123">
        <v>5665.28</v>
      </c>
      <c r="V123">
        <v>2937.68</v>
      </c>
      <c r="W123">
        <v>3029.76</v>
      </c>
      <c r="X123">
        <v>593.29999999999995</v>
      </c>
      <c r="Y123">
        <v>2103.29</v>
      </c>
      <c r="Z123">
        <v>1350.94</v>
      </c>
      <c r="AA123">
        <v>941.64</v>
      </c>
      <c r="AB123" s="8">
        <v>67647.02</v>
      </c>
    </row>
    <row r="124" spans="1:28">
      <c r="A124" t="s">
        <v>137</v>
      </c>
      <c r="D124">
        <v>1</v>
      </c>
      <c r="E124">
        <v>10.3</v>
      </c>
      <c r="F124">
        <v>11.97</v>
      </c>
      <c r="G124">
        <v>18.399999999999999</v>
      </c>
      <c r="H124">
        <v>3.62</v>
      </c>
      <c r="J124">
        <v>13.21</v>
      </c>
      <c r="K124">
        <v>8</v>
      </c>
      <c r="L124">
        <v>55.96</v>
      </c>
      <c r="P124">
        <v>35.75</v>
      </c>
      <c r="R124">
        <v>17.88</v>
      </c>
      <c r="S124">
        <v>11.06</v>
      </c>
      <c r="T124">
        <v>38.729999999999997</v>
      </c>
      <c r="V124">
        <v>8.4700000000000006</v>
      </c>
      <c r="W124">
        <v>17.600000000000001</v>
      </c>
      <c r="Y124">
        <v>12.79</v>
      </c>
      <c r="Z124">
        <v>11.58</v>
      </c>
      <c r="AA124">
        <v>9.6</v>
      </c>
      <c r="AB124" s="8">
        <v>285.92</v>
      </c>
    </row>
    <row r="125" spans="1:28">
      <c r="A125" t="s">
        <v>138</v>
      </c>
      <c r="B125">
        <v>7.33</v>
      </c>
      <c r="E125">
        <v>6.81</v>
      </c>
      <c r="G125">
        <v>20.53</v>
      </c>
      <c r="J125">
        <v>8.26</v>
      </c>
      <c r="K125">
        <v>46.7</v>
      </c>
      <c r="L125">
        <v>23.69</v>
      </c>
      <c r="P125">
        <v>3.4</v>
      </c>
      <c r="R125">
        <v>40.1</v>
      </c>
      <c r="T125">
        <v>16.79</v>
      </c>
      <c r="W125">
        <v>22.28</v>
      </c>
      <c r="X125">
        <v>13.58</v>
      </c>
      <c r="Z125">
        <v>10.42</v>
      </c>
      <c r="AA125">
        <v>30.06</v>
      </c>
      <c r="AB125" s="8">
        <v>249.95</v>
      </c>
    </row>
    <row r="126" spans="1:28">
      <c r="A126" t="s">
        <v>139</v>
      </c>
      <c r="B126">
        <v>18.170000000000002</v>
      </c>
      <c r="E126">
        <v>42.96</v>
      </c>
      <c r="F126">
        <v>8.06</v>
      </c>
      <c r="G126">
        <v>31.89</v>
      </c>
      <c r="H126">
        <v>57.4</v>
      </c>
      <c r="I126">
        <v>9.42</v>
      </c>
      <c r="J126">
        <v>6.37</v>
      </c>
      <c r="K126">
        <v>8.68</v>
      </c>
      <c r="L126">
        <v>24.88</v>
      </c>
      <c r="N126">
        <v>0.81</v>
      </c>
      <c r="P126">
        <v>38.590000000000003</v>
      </c>
      <c r="Q126">
        <v>2.5099999999999998</v>
      </c>
      <c r="R126">
        <v>57.33</v>
      </c>
      <c r="T126">
        <v>8.17</v>
      </c>
      <c r="U126">
        <v>2.37</v>
      </c>
      <c r="W126">
        <v>51.62</v>
      </c>
      <c r="X126">
        <v>3.42</v>
      </c>
      <c r="Y126">
        <v>4.84</v>
      </c>
      <c r="Z126">
        <v>113.86</v>
      </c>
      <c r="AA126">
        <v>25.61</v>
      </c>
      <c r="AB126" s="8">
        <v>516.96</v>
      </c>
    </row>
    <row r="127" spans="1:28">
      <c r="A127" t="s">
        <v>140</v>
      </c>
      <c r="B127">
        <v>12.98</v>
      </c>
      <c r="H127">
        <v>0.56000000000000005</v>
      </c>
      <c r="J127">
        <v>9.35</v>
      </c>
      <c r="K127">
        <v>5.28</v>
      </c>
      <c r="R127">
        <v>6.7</v>
      </c>
      <c r="AB127" s="8">
        <v>34.870000000000005</v>
      </c>
    </row>
    <row r="128" spans="1:28">
      <c r="A128" t="s">
        <v>141</v>
      </c>
      <c r="B128">
        <v>118.92</v>
      </c>
      <c r="E128">
        <v>722.67</v>
      </c>
      <c r="F128">
        <v>101.58</v>
      </c>
      <c r="G128">
        <v>407.77</v>
      </c>
      <c r="H128">
        <v>55.02</v>
      </c>
      <c r="I128">
        <v>25.31</v>
      </c>
      <c r="J128">
        <v>246.34</v>
      </c>
      <c r="K128">
        <v>191.27</v>
      </c>
      <c r="L128">
        <v>141.53</v>
      </c>
      <c r="N128">
        <v>76.489999999999995</v>
      </c>
      <c r="O128">
        <v>36.729999999999997</v>
      </c>
      <c r="P128">
        <v>242.72</v>
      </c>
      <c r="R128">
        <v>391.15</v>
      </c>
      <c r="S128">
        <v>34.69</v>
      </c>
      <c r="T128">
        <v>44.32</v>
      </c>
      <c r="V128">
        <v>5.87</v>
      </c>
      <c r="W128">
        <v>139.94999999999999</v>
      </c>
      <c r="X128">
        <v>79.98</v>
      </c>
      <c r="Y128">
        <v>81.83</v>
      </c>
      <c r="Z128">
        <v>468.52</v>
      </c>
      <c r="AA128">
        <v>175.42</v>
      </c>
      <c r="AB128" s="8">
        <v>3788.0799999999995</v>
      </c>
    </row>
    <row r="129" spans="1:28">
      <c r="A129" t="s">
        <v>142</v>
      </c>
      <c r="B129">
        <v>2668.86</v>
      </c>
      <c r="C129">
        <v>46.57</v>
      </c>
      <c r="E129">
        <v>4241.82</v>
      </c>
      <c r="F129">
        <v>569.22</v>
      </c>
      <c r="G129">
        <v>6900.05</v>
      </c>
      <c r="H129">
        <v>136.21</v>
      </c>
      <c r="I129">
        <v>193.29</v>
      </c>
      <c r="J129">
        <v>9008.77</v>
      </c>
      <c r="K129">
        <v>1964.65</v>
      </c>
      <c r="L129">
        <v>2022.75</v>
      </c>
      <c r="N129">
        <v>146.38</v>
      </c>
      <c r="O129">
        <v>57.08</v>
      </c>
      <c r="P129">
        <v>6000.27</v>
      </c>
      <c r="R129">
        <v>12752.78</v>
      </c>
      <c r="S129">
        <v>67.53</v>
      </c>
      <c r="T129">
        <v>1054.6500000000001</v>
      </c>
      <c r="U129">
        <v>18.88</v>
      </c>
      <c r="V129">
        <v>6.2</v>
      </c>
      <c r="W129">
        <v>3397.35</v>
      </c>
      <c r="X129">
        <v>772.34</v>
      </c>
      <c r="Y129">
        <v>1191.77</v>
      </c>
      <c r="Z129">
        <v>4459.54</v>
      </c>
      <c r="AA129">
        <v>1710.76</v>
      </c>
      <c r="AB129" s="8">
        <v>59387.719999999994</v>
      </c>
    </row>
    <row r="130" spans="1:28">
      <c r="A130" t="s">
        <v>152</v>
      </c>
      <c r="E130">
        <v>0.96</v>
      </c>
      <c r="AB130" s="8">
        <v>0.96</v>
      </c>
    </row>
    <row r="131" spans="1:28">
      <c r="A131" t="s">
        <v>143</v>
      </c>
      <c r="B131">
        <v>498.48</v>
      </c>
      <c r="C131">
        <v>541.48</v>
      </c>
      <c r="D131">
        <v>572.55999999999995</v>
      </c>
      <c r="E131">
        <v>1791.21</v>
      </c>
      <c r="F131">
        <v>840.33</v>
      </c>
      <c r="G131">
        <v>65.64</v>
      </c>
      <c r="H131">
        <v>2502.02</v>
      </c>
      <c r="I131">
        <v>369.08</v>
      </c>
      <c r="J131">
        <v>418.98</v>
      </c>
      <c r="K131">
        <v>695.95</v>
      </c>
      <c r="L131">
        <v>582.23</v>
      </c>
      <c r="M131">
        <v>296.92</v>
      </c>
      <c r="N131">
        <v>284.31</v>
      </c>
      <c r="O131">
        <v>753.73</v>
      </c>
      <c r="P131">
        <v>310.61</v>
      </c>
      <c r="Q131">
        <v>1124.6300000000001</v>
      </c>
      <c r="R131">
        <v>861.72</v>
      </c>
      <c r="S131">
        <v>358.31</v>
      </c>
      <c r="T131">
        <v>724.1</v>
      </c>
      <c r="U131">
        <v>1181.23</v>
      </c>
      <c r="V131">
        <v>370.4</v>
      </c>
      <c r="W131">
        <v>983.2</v>
      </c>
      <c r="X131">
        <v>248.69</v>
      </c>
      <c r="Y131">
        <v>1005.72</v>
      </c>
      <c r="Z131">
        <v>1576.51</v>
      </c>
      <c r="AA131">
        <v>506.79</v>
      </c>
      <c r="AB131" s="8">
        <v>19464.829999999998</v>
      </c>
    </row>
    <row r="132" spans="1:28">
      <c r="A132" t="s">
        <v>144</v>
      </c>
      <c r="B132">
        <v>7.65</v>
      </c>
      <c r="C132">
        <v>60.56</v>
      </c>
      <c r="E132">
        <v>8.08</v>
      </c>
      <c r="F132">
        <v>23.73</v>
      </c>
      <c r="G132">
        <v>235.54</v>
      </c>
      <c r="H132">
        <v>3.67</v>
      </c>
      <c r="I132">
        <v>0</v>
      </c>
      <c r="J132">
        <v>18.64</v>
      </c>
      <c r="K132">
        <v>31.86</v>
      </c>
      <c r="L132">
        <v>23.96</v>
      </c>
      <c r="O132">
        <v>19.52</v>
      </c>
      <c r="P132">
        <v>11.97</v>
      </c>
      <c r="Q132">
        <v>8.2100000000000009</v>
      </c>
      <c r="R132">
        <v>223.68</v>
      </c>
      <c r="S132">
        <v>37.17</v>
      </c>
      <c r="T132">
        <v>48.62</v>
      </c>
      <c r="U132">
        <v>7.59</v>
      </c>
      <c r="V132">
        <v>0</v>
      </c>
      <c r="W132">
        <v>5.75</v>
      </c>
      <c r="X132">
        <v>3.92</v>
      </c>
      <c r="Y132">
        <v>32.340000000000003</v>
      </c>
      <c r="Z132">
        <v>17.64</v>
      </c>
      <c r="AA132">
        <v>24.87</v>
      </c>
      <c r="AB132" s="8">
        <v>854.96999999999991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"/>
  <sheetViews>
    <sheetView topLeftCell="P1" workbookViewId="0">
      <pane ySplit="1" topLeftCell="A80" activePane="bottomLeft" state="frozen"/>
      <selection pane="bottomLeft" activeCell="A89" sqref="A89:AB89"/>
    </sheetView>
  </sheetViews>
  <sheetFormatPr defaultRowHeight="15"/>
  <cols>
    <col min="1" max="1" width="32.28515625" bestFit="1" customWidth="1"/>
    <col min="2" max="2" width="9" bestFit="1" customWidth="1"/>
    <col min="3" max="6" width="10" bestFit="1" customWidth="1"/>
    <col min="7" max="7" width="9" bestFit="1" customWidth="1"/>
    <col min="8" max="14" width="10" bestFit="1" customWidth="1"/>
    <col min="15" max="15" width="11" bestFit="1" customWidth="1"/>
    <col min="16" max="16" width="9" bestFit="1" customWidth="1"/>
    <col min="17" max="18" width="10" bestFit="1" customWidth="1"/>
    <col min="19" max="19" width="12.42578125" bestFit="1" customWidth="1"/>
    <col min="20" max="20" width="10" bestFit="1" customWidth="1"/>
    <col min="21" max="21" width="13.85546875" bestFit="1" customWidth="1"/>
    <col min="22" max="22" width="10" bestFit="1" customWidth="1"/>
    <col min="23" max="23" width="10.5703125" bestFit="1" customWidth="1"/>
    <col min="24" max="24" width="12.28515625" bestFit="1" customWidth="1"/>
    <col min="25" max="25" width="12.42578125" bestFit="1" customWidth="1"/>
    <col min="26" max="26" width="10" bestFit="1" customWidth="1"/>
    <col min="27" max="27" width="10.140625" bestFit="1" customWidth="1"/>
    <col min="28" max="28" width="11.28515625" bestFit="1" customWidth="1"/>
  </cols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175</v>
      </c>
    </row>
    <row r="2" spans="1:28">
      <c r="A2" t="s">
        <v>145</v>
      </c>
      <c r="C2">
        <v>1.7</v>
      </c>
      <c r="Z2">
        <v>1.46</v>
      </c>
      <c r="AB2">
        <f>SUM(B2:AA2)</f>
        <v>3.16</v>
      </c>
    </row>
    <row r="3" spans="1:28">
      <c r="A3" t="s">
        <v>28</v>
      </c>
      <c r="E3">
        <v>1.36</v>
      </c>
      <c r="G3">
        <v>5.44</v>
      </c>
      <c r="J3">
        <v>0.21</v>
      </c>
      <c r="K3">
        <v>15.03</v>
      </c>
      <c r="L3">
        <v>1</v>
      </c>
      <c r="N3">
        <v>0.65</v>
      </c>
      <c r="S3">
        <v>0.06</v>
      </c>
      <c r="T3">
        <v>0.45</v>
      </c>
      <c r="U3">
        <v>0.37</v>
      </c>
      <c r="W3">
        <v>16.55</v>
      </c>
      <c r="X3">
        <v>8.0500000000000007</v>
      </c>
      <c r="Z3">
        <v>10.1</v>
      </c>
      <c r="AA3">
        <v>0.43</v>
      </c>
      <c r="AB3" s="8">
        <f t="shared" ref="AB3:AB66" si="0">SUM(B3:AA3)</f>
        <v>59.7</v>
      </c>
    </row>
    <row r="4" spans="1:28">
      <c r="A4" t="s">
        <v>29</v>
      </c>
      <c r="C4">
        <v>0</v>
      </c>
      <c r="E4">
        <v>0</v>
      </c>
      <c r="F4">
        <v>0.47</v>
      </c>
      <c r="H4">
        <v>0</v>
      </c>
      <c r="L4">
        <v>8.1999999999999993</v>
      </c>
      <c r="U4">
        <v>11.91</v>
      </c>
      <c r="W4">
        <v>1.35</v>
      </c>
      <c r="AA4">
        <v>7.6</v>
      </c>
      <c r="AB4" s="8">
        <f t="shared" si="0"/>
        <v>29.53</v>
      </c>
    </row>
    <row r="5" spans="1:28">
      <c r="A5" t="s">
        <v>30</v>
      </c>
      <c r="B5">
        <v>51.74</v>
      </c>
      <c r="C5">
        <v>9.23</v>
      </c>
      <c r="D5">
        <v>23.77</v>
      </c>
      <c r="E5">
        <v>363.44</v>
      </c>
      <c r="F5">
        <v>374.75</v>
      </c>
      <c r="G5">
        <v>22.12</v>
      </c>
      <c r="H5">
        <v>77.680000000000007</v>
      </c>
      <c r="I5">
        <v>73.180000000000007</v>
      </c>
      <c r="J5">
        <v>91.25</v>
      </c>
      <c r="K5">
        <v>85.66</v>
      </c>
      <c r="L5">
        <v>154.07</v>
      </c>
      <c r="M5">
        <v>9.1999999999999993</v>
      </c>
      <c r="N5">
        <v>91.26</v>
      </c>
      <c r="O5">
        <v>18.98</v>
      </c>
      <c r="P5">
        <v>59.07</v>
      </c>
      <c r="Q5">
        <v>55.43</v>
      </c>
      <c r="R5">
        <v>86.5</v>
      </c>
      <c r="S5">
        <v>65.510000000000005</v>
      </c>
      <c r="T5">
        <v>86.49</v>
      </c>
      <c r="U5">
        <v>47.07</v>
      </c>
      <c r="V5">
        <v>47.87</v>
      </c>
      <c r="W5">
        <v>124.86</v>
      </c>
      <c r="X5">
        <v>135.11000000000001</v>
      </c>
      <c r="Y5">
        <v>87.88</v>
      </c>
      <c r="Z5">
        <v>209.11</v>
      </c>
      <c r="AA5">
        <v>39.130000000000003</v>
      </c>
      <c r="AB5" s="8">
        <f t="shared" si="0"/>
        <v>2490.36</v>
      </c>
    </row>
    <row r="6" spans="1:28">
      <c r="A6" t="s">
        <v>31</v>
      </c>
      <c r="H6">
        <v>0</v>
      </c>
      <c r="R6">
        <v>4.71</v>
      </c>
      <c r="AB6" s="8">
        <f t="shared" si="0"/>
        <v>4.71</v>
      </c>
    </row>
    <row r="7" spans="1:28">
      <c r="A7" t="s">
        <v>32</v>
      </c>
      <c r="F7">
        <v>0.7</v>
      </c>
      <c r="AB7" s="8">
        <f t="shared" si="0"/>
        <v>0.7</v>
      </c>
    </row>
    <row r="8" spans="1:28">
      <c r="A8" t="s">
        <v>33</v>
      </c>
      <c r="G8">
        <v>6.11</v>
      </c>
      <c r="J8">
        <v>2.23</v>
      </c>
      <c r="R8">
        <v>53.35</v>
      </c>
      <c r="AA8">
        <v>3.21</v>
      </c>
      <c r="AB8" s="8">
        <f t="shared" si="0"/>
        <v>64.899999999999991</v>
      </c>
    </row>
    <row r="9" spans="1:28">
      <c r="A9" t="s">
        <v>34</v>
      </c>
      <c r="B9">
        <v>7691.79</v>
      </c>
      <c r="C9">
        <v>119.61</v>
      </c>
      <c r="D9">
        <v>39.33</v>
      </c>
      <c r="E9">
        <v>20448.580000000002</v>
      </c>
      <c r="F9">
        <v>2006.75</v>
      </c>
      <c r="G9">
        <v>5863.52</v>
      </c>
      <c r="H9">
        <v>1717.9</v>
      </c>
      <c r="I9">
        <v>1253.29</v>
      </c>
      <c r="J9">
        <v>9416.94</v>
      </c>
      <c r="K9">
        <v>7816.96</v>
      </c>
      <c r="L9">
        <v>9422.7800000000007</v>
      </c>
      <c r="N9">
        <v>497.81</v>
      </c>
      <c r="O9">
        <v>172.8</v>
      </c>
      <c r="P9">
        <v>6314.38</v>
      </c>
      <c r="Q9">
        <v>122.46</v>
      </c>
      <c r="R9">
        <v>10972.64</v>
      </c>
      <c r="S9">
        <v>91.88</v>
      </c>
      <c r="T9">
        <v>5087.67</v>
      </c>
      <c r="U9">
        <v>347.39</v>
      </c>
      <c r="V9">
        <v>30.48</v>
      </c>
      <c r="W9">
        <v>8476.5400000000009</v>
      </c>
      <c r="X9">
        <v>2856.95</v>
      </c>
      <c r="Y9">
        <v>2281.59</v>
      </c>
      <c r="Z9">
        <v>32991.980000000003</v>
      </c>
      <c r="AA9">
        <v>5194.5600000000004</v>
      </c>
      <c r="AB9" s="8">
        <f t="shared" si="0"/>
        <v>141236.58000000002</v>
      </c>
    </row>
    <row r="10" spans="1:28">
      <c r="A10" t="s">
        <v>35</v>
      </c>
      <c r="B10">
        <v>3285.62</v>
      </c>
      <c r="C10">
        <v>21</v>
      </c>
      <c r="E10">
        <v>9067.18</v>
      </c>
      <c r="F10">
        <v>1315.98</v>
      </c>
      <c r="G10">
        <v>1099.93</v>
      </c>
      <c r="H10">
        <v>420.05</v>
      </c>
      <c r="I10">
        <v>115.69</v>
      </c>
      <c r="J10">
        <v>6789.84</v>
      </c>
      <c r="K10">
        <v>2144.94</v>
      </c>
      <c r="L10">
        <v>3159.09</v>
      </c>
      <c r="N10">
        <v>157.31</v>
      </c>
      <c r="O10">
        <v>15.16</v>
      </c>
      <c r="P10">
        <v>4741.93</v>
      </c>
      <c r="Q10">
        <v>22.15</v>
      </c>
      <c r="R10">
        <v>3737.54</v>
      </c>
      <c r="S10">
        <v>42.52</v>
      </c>
      <c r="T10">
        <v>1811.16</v>
      </c>
      <c r="U10">
        <v>63.08</v>
      </c>
      <c r="W10">
        <v>6267.67</v>
      </c>
      <c r="X10">
        <v>1256.6099999999999</v>
      </c>
      <c r="Y10">
        <v>950.22</v>
      </c>
      <c r="Z10">
        <v>3650.78</v>
      </c>
      <c r="AA10">
        <v>1163.3399999999999</v>
      </c>
      <c r="AB10" s="8">
        <f t="shared" si="0"/>
        <v>51298.79</v>
      </c>
    </row>
    <row r="11" spans="1:28">
      <c r="A11" s="8" t="s">
        <v>163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f t="shared" si="0"/>
        <v>0</v>
      </c>
    </row>
    <row r="12" spans="1:28">
      <c r="A12" t="s">
        <v>36</v>
      </c>
      <c r="B12">
        <v>836.34</v>
      </c>
      <c r="C12">
        <v>5.07</v>
      </c>
      <c r="E12">
        <v>1075.07</v>
      </c>
      <c r="G12">
        <v>1231.6199999999999</v>
      </c>
      <c r="H12">
        <v>3.51</v>
      </c>
      <c r="I12">
        <v>5.05</v>
      </c>
      <c r="J12">
        <v>1071.46</v>
      </c>
      <c r="K12">
        <v>425.9</v>
      </c>
      <c r="L12">
        <v>324.25</v>
      </c>
      <c r="N12">
        <v>10.5</v>
      </c>
      <c r="O12">
        <v>1.29</v>
      </c>
      <c r="P12">
        <v>649.46</v>
      </c>
      <c r="R12">
        <v>1741.57</v>
      </c>
      <c r="S12">
        <v>0.15</v>
      </c>
      <c r="T12">
        <v>303.19</v>
      </c>
      <c r="U12">
        <v>10.7</v>
      </c>
      <c r="W12">
        <v>626.1</v>
      </c>
      <c r="X12">
        <v>164.53</v>
      </c>
      <c r="Y12">
        <v>458.62</v>
      </c>
      <c r="Z12">
        <v>3117.44</v>
      </c>
      <c r="AA12">
        <v>464.75</v>
      </c>
      <c r="AB12" s="8">
        <f t="shared" si="0"/>
        <v>12526.570000000002</v>
      </c>
    </row>
    <row r="13" spans="1:28">
      <c r="A13" t="s">
        <v>37</v>
      </c>
      <c r="B13">
        <v>25.03</v>
      </c>
      <c r="C13">
        <v>13.88</v>
      </c>
      <c r="E13">
        <v>55.9</v>
      </c>
      <c r="G13">
        <v>54.72</v>
      </c>
      <c r="J13">
        <v>55.2</v>
      </c>
      <c r="K13">
        <v>13.35</v>
      </c>
      <c r="L13">
        <v>9.6199999999999992</v>
      </c>
      <c r="P13">
        <v>55.74</v>
      </c>
      <c r="R13">
        <v>26.44</v>
      </c>
      <c r="W13">
        <v>6.89</v>
      </c>
      <c r="AB13" s="8">
        <f t="shared" si="0"/>
        <v>316.77</v>
      </c>
    </row>
    <row r="14" spans="1:28">
      <c r="A14" t="s">
        <v>38</v>
      </c>
      <c r="E14">
        <v>17.649999999999999</v>
      </c>
      <c r="G14">
        <v>27.14</v>
      </c>
      <c r="T14">
        <v>4.96</v>
      </c>
      <c r="AB14" s="8">
        <f t="shared" si="0"/>
        <v>49.75</v>
      </c>
    </row>
    <row r="15" spans="1:28">
      <c r="A15" t="s">
        <v>39</v>
      </c>
      <c r="D15">
        <v>0.02</v>
      </c>
      <c r="F15">
        <v>0</v>
      </c>
      <c r="G15">
        <v>2.1</v>
      </c>
      <c r="U15">
        <v>0</v>
      </c>
      <c r="AB15" s="8">
        <f t="shared" si="0"/>
        <v>2.12</v>
      </c>
    </row>
    <row r="16" spans="1:28">
      <c r="A16" t="s">
        <v>40</v>
      </c>
      <c r="H16">
        <v>0.12</v>
      </c>
      <c r="Q16">
        <v>0</v>
      </c>
      <c r="R16">
        <v>7.89</v>
      </c>
      <c r="X16">
        <v>3.24</v>
      </c>
      <c r="Z16">
        <v>18.79</v>
      </c>
      <c r="AB16" s="8">
        <f t="shared" si="0"/>
        <v>30.04</v>
      </c>
    </row>
    <row r="17" spans="1:28">
      <c r="A17" t="s">
        <v>41</v>
      </c>
      <c r="E17">
        <v>0.78</v>
      </c>
      <c r="G17">
        <v>6.43</v>
      </c>
      <c r="L17">
        <v>1.51</v>
      </c>
      <c r="N17">
        <v>0.12</v>
      </c>
      <c r="W17">
        <v>0.87</v>
      </c>
      <c r="AB17" s="8">
        <f t="shared" si="0"/>
        <v>9.7099999999999991</v>
      </c>
    </row>
    <row r="18" spans="1:28">
      <c r="A18" t="s">
        <v>42</v>
      </c>
      <c r="E18">
        <v>68.56</v>
      </c>
      <c r="G18">
        <v>150.87</v>
      </c>
      <c r="H18">
        <v>1.01</v>
      </c>
      <c r="I18">
        <v>30.13</v>
      </c>
      <c r="J18">
        <v>182.38</v>
      </c>
      <c r="K18">
        <v>1</v>
      </c>
      <c r="P18">
        <v>33.090000000000003</v>
      </c>
      <c r="R18">
        <v>10.07</v>
      </c>
      <c r="T18">
        <v>3.45</v>
      </c>
      <c r="X18">
        <v>1.79</v>
      </c>
      <c r="Z18">
        <v>1.78</v>
      </c>
      <c r="AB18" s="8">
        <f t="shared" si="0"/>
        <v>484.12999999999994</v>
      </c>
    </row>
    <row r="19" spans="1:28">
      <c r="A19" t="s">
        <v>43</v>
      </c>
      <c r="E19">
        <v>1.21</v>
      </c>
      <c r="F19">
        <v>0</v>
      </c>
      <c r="G19">
        <v>63.33</v>
      </c>
      <c r="I19">
        <v>2.2200000000000002</v>
      </c>
      <c r="J19">
        <v>25.94</v>
      </c>
      <c r="AB19" s="8">
        <f t="shared" si="0"/>
        <v>92.699999999999989</v>
      </c>
    </row>
    <row r="20" spans="1:28">
      <c r="A20" t="s">
        <v>44</v>
      </c>
      <c r="G20">
        <v>85.05</v>
      </c>
      <c r="H20">
        <v>1.73</v>
      </c>
      <c r="I20">
        <v>11.85</v>
      </c>
      <c r="J20">
        <v>1.05</v>
      </c>
      <c r="P20">
        <v>5.16</v>
      </c>
      <c r="Q20">
        <v>0</v>
      </c>
      <c r="R20">
        <v>61.83</v>
      </c>
      <c r="T20">
        <v>1.36</v>
      </c>
      <c r="Z20">
        <v>21.82</v>
      </c>
      <c r="AB20" s="8">
        <f t="shared" si="0"/>
        <v>189.85</v>
      </c>
    </row>
    <row r="21" spans="1:28">
      <c r="A21" t="s">
        <v>45</v>
      </c>
      <c r="B21">
        <v>0.69</v>
      </c>
      <c r="D21">
        <v>0</v>
      </c>
      <c r="E21">
        <v>20.81</v>
      </c>
      <c r="F21">
        <v>0.15</v>
      </c>
      <c r="G21">
        <v>58.11</v>
      </c>
      <c r="H21">
        <v>29.3</v>
      </c>
      <c r="I21">
        <v>3.45</v>
      </c>
      <c r="P21">
        <v>8.33</v>
      </c>
      <c r="Q21">
        <v>1.37</v>
      </c>
      <c r="R21">
        <v>11.17</v>
      </c>
      <c r="T21">
        <v>21</v>
      </c>
      <c r="U21">
        <v>0.54</v>
      </c>
      <c r="W21">
        <v>25.46</v>
      </c>
      <c r="Y21">
        <v>0.2</v>
      </c>
      <c r="Z21">
        <v>18.41</v>
      </c>
      <c r="AB21" s="8">
        <f t="shared" si="0"/>
        <v>198.98999999999998</v>
      </c>
    </row>
    <row r="22" spans="1:28">
      <c r="A22" t="s">
        <v>46</v>
      </c>
      <c r="E22">
        <v>29.07</v>
      </c>
      <c r="G22">
        <v>196.24</v>
      </c>
      <c r="H22">
        <v>7.0000000000000007E-2</v>
      </c>
      <c r="I22">
        <v>3</v>
      </c>
      <c r="J22">
        <v>9.02</v>
      </c>
      <c r="K22">
        <v>0.08</v>
      </c>
      <c r="N22">
        <v>0</v>
      </c>
      <c r="P22">
        <v>0.46</v>
      </c>
      <c r="Q22">
        <v>0.87</v>
      </c>
      <c r="R22">
        <v>22.42</v>
      </c>
      <c r="S22">
        <v>3.09</v>
      </c>
      <c r="T22">
        <v>25.25</v>
      </c>
      <c r="Z22">
        <v>34.909999999999997</v>
      </c>
      <c r="AB22" s="8">
        <f t="shared" si="0"/>
        <v>324.48</v>
      </c>
    </row>
    <row r="23" spans="1:28">
      <c r="A23" t="s">
        <v>47</v>
      </c>
      <c r="G23">
        <v>17.84</v>
      </c>
      <c r="AB23" s="8">
        <f t="shared" si="0"/>
        <v>17.84</v>
      </c>
    </row>
    <row r="24" spans="1:28">
      <c r="A24" t="s">
        <v>48</v>
      </c>
      <c r="H24">
        <v>0</v>
      </c>
      <c r="R24">
        <v>9.7899999999999991</v>
      </c>
      <c r="AB24" s="8">
        <f t="shared" si="0"/>
        <v>9.7899999999999991</v>
      </c>
    </row>
    <row r="25" spans="1:28">
      <c r="A25" t="s">
        <v>49</v>
      </c>
      <c r="B25">
        <v>45.16</v>
      </c>
      <c r="C25">
        <v>0.34</v>
      </c>
      <c r="D25">
        <v>0.3</v>
      </c>
      <c r="E25">
        <v>28.19</v>
      </c>
      <c r="F25">
        <v>2.44</v>
      </c>
      <c r="G25">
        <v>17.489999999999998</v>
      </c>
      <c r="H25">
        <v>2.77</v>
      </c>
      <c r="I25">
        <v>6.65</v>
      </c>
      <c r="J25">
        <v>20.41</v>
      </c>
      <c r="K25">
        <v>108.36</v>
      </c>
      <c r="L25">
        <v>85.39</v>
      </c>
      <c r="N25">
        <v>5.13</v>
      </c>
      <c r="O25">
        <v>0.24</v>
      </c>
      <c r="P25">
        <v>67.180000000000007</v>
      </c>
      <c r="Q25">
        <v>0.91</v>
      </c>
      <c r="R25">
        <v>122.66</v>
      </c>
      <c r="T25">
        <v>40.92</v>
      </c>
      <c r="U25">
        <v>6.6</v>
      </c>
      <c r="W25">
        <v>4.76</v>
      </c>
      <c r="X25">
        <v>12.02</v>
      </c>
      <c r="Y25">
        <v>1.17</v>
      </c>
      <c r="Z25">
        <v>187.81</v>
      </c>
      <c r="AB25" s="8">
        <f t="shared" si="0"/>
        <v>766.89999999999986</v>
      </c>
    </row>
    <row r="26" spans="1:28">
      <c r="A26" t="s">
        <v>50</v>
      </c>
      <c r="G26">
        <v>115.15</v>
      </c>
      <c r="I26">
        <v>3.16</v>
      </c>
      <c r="K26">
        <v>1.1000000000000001</v>
      </c>
      <c r="N26">
        <v>4.1900000000000004</v>
      </c>
      <c r="P26">
        <v>4.2300000000000004</v>
      </c>
      <c r="R26">
        <v>0.38</v>
      </c>
      <c r="Z26">
        <v>15.99</v>
      </c>
      <c r="AB26" s="8">
        <f t="shared" si="0"/>
        <v>144.20000000000002</v>
      </c>
    </row>
    <row r="27" spans="1:28">
      <c r="A27" t="s">
        <v>51</v>
      </c>
      <c r="G27">
        <v>137.09</v>
      </c>
      <c r="J27">
        <v>0.56999999999999995</v>
      </c>
      <c r="K27">
        <v>2.27</v>
      </c>
      <c r="P27">
        <v>2.38</v>
      </c>
      <c r="Z27">
        <v>1.98</v>
      </c>
      <c r="AB27" s="8">
        <f t="shared" si="0"/>
        <v>144.29</v>
      </c>
    </row>
    <row r="28" spans="1:28">
      <c r="A28" t="s">
        <v>52</v>
      </c>
      <c r="E28">
        <v>0.22</v>
      </c>
      <c r="G28">
        <v>4.8899999999999997</v>
      </c>
      <c r="AB28" s="8">
        <f t="shared" si="0"/>
        <v>5.1099999999999994</v>
      </c>
    </row>
    <row r="29" spans="1:28">
      <c r="A29" t="s">
        <v>53</v>
      </c>
      <c r="G29">
        <v>8.14</v>
      </c>
      <c r="AB29" s="8">
        <f t="shared" si="0"/>
        <v>8.14</v>
      </c>
    </row>
    <row r="30" spans="1:28">
      <c r="A30" t="s">
        <v>54</v>
      </c>
      <c r="G30">
        <v>21.42</v>
      </c>
      <c r="J30">
        <v>1.23</v>
      </c>
      <c r="AB30" s="8">
        <f t="shared" si="0"/>
        <v>22.650000000000002</v>
      </c>
    </row>
    <row r="31" spans="1:28">
      <c r="A31" t="s">
        <v>55</v>
      </c>
      <c r="G31">
        <v>2.0699999999999998</v>
      </c>
      <c r="K31">
        <v>0.79</v>
      </c>
      <c r="L31">
        <v>0.32</v>
      </c>
      <c r="AA31">
        <v>1.84</v>
      </c>
      <c r="AB31" s="8">
        <f t="shared" si="0"/>
        <v>5.0199999999999996</v>
      </c>
    </row>
    <row r="32" spans="1:28">
      <c r="A32" t="s">
        <v>153</v>
      </c>
      <c r="R32">
        <v>0.09</v>
      </c>
      <c r="AB32" s="8">
        <f t="shared" si="0"/>
        <v>0.09</v>
      </c>
    </row>
    <row r="33" spans="1:28">
      <c r="A33" t="s">
        <v>56</v>
      </c>
      <c r="C33">
        <v>1.1499999999999999</v>
      </c>
      <c r="E33">
        <v>16.2</v>
      </c>
      <c r="F33">
        <v>98.13</v>
      </c>
      <c r="G33">
        <v>12.08</v>
      </c>
      <c r="J33">
        <v>9.08</v>
      </c>
      <c r="K33">
        <v>4.12</v>
      </c>
      <c r="L33">
        <v>21.99</v>
      </c>
      <c r="R33">
        <v>0.75</v>
      </c>
      <c r="T33">
        <v>13.54</v>
      </c>
      <c r="W33">
        <v>10.119999999999999</v>
      </c>
      <c r="X33">
        <v>12.71</v>
      </c>
      <c r="AB33" s="8">
        <f t="shared" si="0"/>
        <v>199.87</v>
      </c>
    </row>
    <row r="34" spans="1:28">
      <c r="A34" t="s">
        <v>57</v>
      </c>
      <c r="E34">
        <v>1.47</v>
      </c>
      <c r="G34">
        <v>53.59</v>
      </c>
      <c r="J34">
        <v>0.17</v>
      </c>
      <c r="AB34" s="8">
        <f t="shared" si="0"/>
        <v>55.230000000000004</v>
      </c>
    </row>
    <row r="35" spans="1:28">
      <c r="A35" t="s">
        <v>165</v>
      </c>
      <c r="J35">
        <v>0.02</v>
      </c>
      <c r="AB35" s="8">
        <f t="shared" si="0"/>
        <v>0.02</v>
      </c>
    </row>
    <row r="36" spans="1:28">
      <c r="A36" t="s">
        <v>58</v>
      </c>
      <c r="E36">
        <v>67.64</v>
      </c>
      <c r="F36">
        <v>3.25</v>
      </c>
      <c r="G36">
        <v>1.1499999999999999</v>
      </c>
      <c r="K36">
        <v>42.33</v>
      </c>
      <c r="Q36">
        <v>0</v>
      </c>
      <c r="R36">
        <v>38.119999999999997</v>
      </c>
      <c r="X36">
        <v>38.54</v>
      </c>
      <c r="AB36" s="8">
        <f t="shared" si="0"/>
        <v>191.03</v>
      </c>
    </row>
    <row r="37" spans="1:28">
      <c r="A37" t="s">
        <v>59</v>
      </c>
      <c r="B37">
        <v>15.5</v>
      </c>
      <c r="C37">
        <v>51.5</v>
      </c>
      <c r="D37">
        <v>22.77</v>
      </c>
      <c r="E37">
        <v>316.69</v>
      </c>
      <c r="F37">
        <v>37.909999999999997</v>
      </c>
      <c r="H37">
        <v>121.93</v>
      </c>
      <c r="I37">
        <v>137.13999999999999</v>
      </c>
      <c r="J37">
        <v>5.88</v>
      </c>
      <c r="K37">
        <v>47.06</v>
      </c>
      <c r="L37">
        <v>34.39</v>
      </c>
      <c r="M37">
        <v>84.78</v>
      </c>
      <c r="N37">
        <v>18.739999999999998</v>
      </c>
      <c r="O37">
        <v>27.41</v>
      </c>
      <c r="P37">
        <v>17.309999999999999</v>
      </c>
      <c r="Q37">
        <v>108.66</v>
      </c>
      <c r="R37">
        <v>18.66</v>
      </c>
      <c r="S37">
        <v>11.35</v>
      </c>
      <c r="T37">
        <v>9.89</v>
      </c>
      <c r="U37">
        <v>85.84</v>
      </c>
      <c r="V37">
        <v>58.89</v>
      </c>
      <c r="W37">
        <v>72.52</v>
      </c>
      <c r="X37">
        <v>41.33</v>
      </c>
      <c r="Y37">
        <v>20.22</v>
      </c>
      <c r="Z37">
        <v>28.63</v>
      </c>
      <c r="AA37">
        <v>26.63</v>
      </c>
      <c r="AB37" s="8">
        <f t="shared" si="0"/>
        <v>1421.63</v>
      </c>
    </row>
    <row r="38" spans="1:28">
      <c r="A38" t="s">
        <v>146</v>
      </c>
      <c r="B38">
        <v>91.14</v>
      </c>
      <c r="C38">
        <v>3.03</v>
      </c>
      <c r="E38">
        <v>177.73</v>
      </c>
      <c r="F38">
        <v>24.62</v>
      </c>
      <c r="G38">
        <v>13.07</v>
      </c>
      <c r="H38">
        <v>18.18</v>
      </c>
      <c r="J38">
        <v>59.89</v>
      </c>
      <c r="K38">
        <v>83.72</v>
      </c>
      <c r="L38">
        <v>40.04</v>
      </c>
      <c r="P38">
        <v>82.08</v>
      </c>
      <c r="Q38">
        <v>2.3199999999999998</v>
      </c>
      <c r="R38">
        <v>120.62</v>
      </c>
      <c r="T38">
        <v>75.650000000000006</v>
      </c>
      <c r="V38">
        <v>2.79</v>
      </c>
      <c r="W38">
        <v>90.93</v>
      </c>
      <c r="X38">
        <v>28.6</v>
      </c>
      <c r="Y38">
        <v>20.49</v>
      </c>
      <c r="Z38">
        <v>526.6</v>
      </c>
      <c r="AA38">
        <v>75.569999999999993</v>
      </c>
      <c r="AB38" s="8">
        <f t="shared" si="0"/>
        <v>1537.07</v>
      </c>
    </row>
    <row r="39" spans="1:28">
      <c r="A39" t="s">
        <v>60</v>
      </c>
      <c r="B39">
        <v>22.28</v>
      </c>
      <c r="C39">
        <v>0.27</v>
      </c>
      <c r="E39">
        <v>86.87</v>
      </c>
      <c r="F39">
        <v>15.54</v>
      </c>
      <c r="G39">
        <v>405.29</v>
      </c>
      <c r="H39">
        <v>1.75</v>
      </c>
      <c r="J39">
        <v>95.96</v>
      </c>
      <c r="K39">
        <v>38.03</v>
      </c>
      <c r="L39">
        <v>22.58</v>
      </c>
      <c r="O39">
        <v>4.5599999999999996</v>
      </c>
      <c r="P39">
        <v>120.16</v>
      </c>
      <c r="Q39">
        <v>1.1399999999999999</v>
      </c>
      <c r="R39">
        <v>425.1</v>
      </c>
      <c r="T39">
        <v>6.95</v>
      </c>
      <c r="U39">
        <v>0</v>
      </c>
      <c r="W39">
        <v>4.57</v>
      </c>
      <c r="X39">
        <v>27.14</v>
      </c>
      <c r="Y39">
        <v>7.25</v>
      </c>
      <c r="Z39">
        <v>174.74</v>
      </c>
      <c r="AA39">
        <v>66.78</v>
      </c>
      <c r="AB39" s="8">
        <f t="shared" si="0"/>
        <v>1526.96</v>
      </c>
    </row>
    <row r="40" spans="1:28">
      <c r="A40" t="s">
        <v>61</v>
      </c>
      <c r="B40">
        <v>13.26</v>
      </c>
      <c r="E40">
        <v>22.69</v>
      </c>
      <c r="F40">
        <v>1.18</v>
      </c>
      <c r="G40">
        <v>43.37</v>
      </c>
      <c r="H40">
        <v>8.19</v>
      </c>
      <c r="I40">
        <v>2.5</v>
      </c>
      <c r="J40">
        <v>83.92</v>
      </c>
      <c r="K40">
        <v>10.99</v>
      </c>
      <c r="L40">
        <v>3.15</v>
      </c>
      <c r="P40">
        <v>4.8899999999999997</v>
      </c>
      <c r="R40">
        <v>27.81</v>
      </c>
      <c r="T40">
        <v>12.62</v>
      </c>
      <c r="W40">
        <v>7.75</v>
      </c>
      <c r="X40">
        <v>12.89</v>
      </c>
      <c r="Y40">
        <v>2.63</v>
      </c>
      <c r="Z40">
        <v>54.11</v>
      </c>
      <c r="AA40">
        <v>65.31</v>
      </c>
      <c r="AB40" s="8">
        <f t="shared" si="0"/>
        <v>377.26000000000005</v>
      </c>
    </row>
    <row r="41" spans="1:28">
      <c r="A41" t="s">
        <v>62</v>
      </c>
      <c r="C41">
        <v>0</v>
      </c>
      <c r="H41">
        <v>0</v>
      </c>
      <c r="I41">
        <v>0</v>
      </c>
      <c r="Q41">
        <v>0</v>
      </c>
      <c r="AB41" s="8">
        <f t="shared" si="0"/>
        <v>0</v>
      </c>
    </row>
    <row r="42" spans="1:28">
      <c r="A42" t="s">
        <v>63</v>
      </c>
      <c r="E42">
        <v>0</v>
      </c>
      <c r="F42">
        <v>0.25</v>
      </c>
      <c r="AB42" s="8">
        <f t="shared" si="0"/>
        <v>0.25</v>
      </c>
    </row>
    <row r="43" spans="1:28">
      <c r="A43" t="s">
        <v>64</v>
      </c>
      <c r="B43">
        <v>793.55</v>
      </c>
      <c r="C43">
        <v>0.17</v>
      </c>
      <c r="D43">
        <v>7.2</v>
      </c>
      <c r="E43">
        <v>1748.7</v>
      </c>
      <c r="F43">
        <v>20.62</v>
      </c>
      <c r="G43">
        <v>0.34</v>
      </c>
      <c r="H43">
        <v>206.83</v>
      </c>
      <c r="I43">
        <v>30.72</v>
      </c>
      <c r="J43">
        <v>416.4</v>
      </c>
      <c r="K43">
        <v>533.22</v>
      </c>
      <c r="L43">
        <v>862.77</v>
      </c>
      <c r="N43">
        <v>10.039999999999999</v>
      </c>
      <c r="P43">
        <v>174.59</v>
      </c>
      <c r="Q43">
        <v>6.4</v>
      </c>
      <c r="R43">
        <v>228.22</v>
      </c>
      <c r="T43">
        <v>455.5</v>
      </c>
      <c r="U43">
        <v>61.09</v>
      </c>
      <c r="V43">
        <v>6.2</v>
      </c>
      <c r="W43">
        <v>638.29</v>
      </c>
      <c r="X43">
        <v>396.63</v>
      </c>
      <c r="Y43">
        <v>141.69999999999999</v>
      </c>
      <c r="Z43">
        <v>1235.73</v>
      </c>
      <c r="AA43">
        <v>307.29000000000002</v>
      </c>
      <c r="AB43" s="8">
        <f t="shared" si="0"/>
        <v>8282.2000000000007</v>
      </c>
    </row>
    <row r="44" spans="1:28">
      <c r="A44" t="s">
        <v>65</v>
      </c>
      <c r="B44">
        <v>0</v>
      </c>
      <c r="C44">
        <v>0</v>
      </c>
      <c r="D44">
        <v>6.7</v>
      </c>
      <c r="E44">
        <v>5.8</v>
      </c>
      <c r="F44">
        <v>4.0999999999999996</v>
      </c>
      <c r="G44">
        <v>14.05</v>
      </c>
      <c r="H44">
        <v>0</v>
      </c>
      <c r="I44">
        <v>6.91</v>
      </c>
      <c r="J44">
        <v>0</v>
      </c>
      <c r="K44">
        <v>7.08</v>
      </c>
      <c r="O44">
        <v>0</v>
      </c>
      <c r="Q44">
        <v>0</v>
      </c>
      <c r="R44">
        <v>0</v>
      </c>
      <c r="S44">
        <v>0</v>
      </c>
      <c r="T44">
        <v>0</v>
      </c>
      <c r="V44">
        <v>0</v>
      </c>
      <c r="W44">
        <v>0.26</v>
      </c>
      <c r="X44">
        <v>20.52</v>
      </c>
      <c r="Y44">
        <v>0</v>
      </c>
      <c r="Z44">
        <v>115.37</v>
      </c>
      <c r="AA44">
        <v>2.66</v>
      </c>
      <c r="AB44" s="8">
        <f t="shared" si="0"/>
        <v>183.45000000000002</v>
      </c>
    </row>
    <row r="45" spans="1:28">
      <c r="A45" t="s">
        <v>66</v>
      </c>
      <c r="B45">
        <v>13.4</v>
      </c>
      <c r="E45">
        <v>47.92</v>
      </c>
      <c r="G45">
        <v>4.25</v>
      </c>
      <c r="H45">
        <v>44.65</v>
      </c>
      <c r="I45">
        <v>0.08</v>
      </c>
      <c r="J45">
        <v>22.12</v>
      </c>
      <c r="K45">
        <v>21.83</v>
      </c>
      <c r="L45">
        <v>49.01</v>
      </c>
      <c r="N45">
        <v>8.73</v>
      </c>
      <c r="O45">
        <v>4.5999999999999996</v>
      </c>
      <c r="P45">
        <v>2.06</v>
      </c>
      <c r="Q45">
        <v>10.91</v>
      </c>
      <c r="R45">
        <v>57.67</v>
      </c>
      <c r="S45">
        <v>2.9</v>
      </c>
      <c r="T45">
        <v>82.78</v>
      </c>
      <c r="U45">
        <v>19.04</v>
      </c>
      <c r="V45">
        <v>6.4</v>
      </c>
      <c r="W45">
        <v>39.19</v>
      </c>
      <c r="X45">
        <v>9.98</v>
      </c>
      <c r="Y45">
        <v>20.49</v>
      </c>
      <c r="Z45">
        <v>40.82</v>
      </c>
      <c r="AA45">
        <v>24.49</v>
      </c>
      <c r="AB45" s="8">
        <f t="shared" si="0"/>
        <v>533.31999999999994</v>
      </c>
    </row>
    <row r="46" spans="1:28">
      <c r="A46" t="s">
        <v>67</v>
      </c>
      <c r="C46">
        <v>0</v>
      </c>
      <c r="D46">
        <v>3.45</v>
      </c>
      <c r="E46">
        <v>8.94</v>
      </c>
      <c r="F46">
        <v>1.45</v>
      </c>
      <c r="H46">
        <v>0</v>
      </c>
      <c r="J46">
        <v>0.36</v>
      </c>
      <c r="K46">
        <v>0</v>
      </c>
      <c r="N46">
        <v>0</v>
      </c>
      <c r="T46">
        <v>0</v>
      </c>
      <c r="U46">
        <v>1.5</v>
      </c>
      <c r="AB46" s="8">
        <f t="shared" si="0"/>
        <v>15.7</v>
      </c>
    </row>
    <row r="47" spans="1:28">
      <c r="A47" t="s">
        <v>68</v>
      </c>
      <c r="E47">
        <v>0.4</v>
      </c>
      <c r="G47">
        <v>10.79</v>
      </c>
      <c r="Y47">
        <v>0</v>
      </c>
      <c r="AA47">
        <v>0.05</v>
      </c>
      <c r="AB47" s="8">
        <f t="shared" si="0"/>
        <v>11.24</v>
      </c>
    </row>
    <row r="48" spans="1:28">
      <c r="A48" t="s">
        <v>69</v>
      </c>
      <c r="E48">
        <v>0.28999999999999998</v>
      </c>
      <c r="H48">
        <v>1.7</v>
      </c>
      <c r="I48">
        <v>2.0099999999999998</v>
      </c>
      <c r="J48">
        <v>0.1</v>
      </c>
      <c r="K48">
        <v>0.22</v>
      </c>
      <c r="N48">
        <v>0.1</v>
      </c>
      <c r="Q48">
        <v>0.18</v>
      </c>
      <c r="R48">
        <v>28.28</v>
      </c>
      <c r="W48">
        <v>0.97</v>
      </c>
      <c r="Z48">
        <v>0</v>
      </c>
      <c r="AA48">
        <v>0.63</v>
      </c>
      <c r="AB48" s="8">
        <f t="shared" si="0"/>
        <v>34.480000000000004</v>
      </c>
    </row>
    <row r="49" spans="1:28">
      <c r="A49" t="s">
        <v>70</v>
      </c>
      <c r="G49">
        <v>0.28000000000000003</v>
      </c>
      <c r="P49">
        <v>2.04</v>
      </c>
      <c r="AB49" s="8">
        <f t="shared" si="0"/>
        <v>2.3200000000000003</v>
      </c>
    </row>
    <row r="50" spans="1:28">
      <c r="A50" t="s">
        <v>71</v>
      </c>
      <c r="B50">
        <v>32.08</v>
      </c>
      <c r="D50">
        <v>0.09</v>
      </c>
      <c r="E50">
        <v>44.27</v>
      </c>
      <c r="F50">
        <v>0.1</v>
      </c>
      <c r="G50">
        <v>2.42</v>
      </c>
      <c r="H50">
        <v>9.39</v>
      </c>
      <c r="I50">
        <v>3.2</v>
      </c>
      <c r="J50">
        <v>16.71</v>
      </c>
      <c r="K50">
        <v>0.92</v>
      </c>
      <c r="L50">
        <v>14.37</v>
      </c>
      <c r="N50">
        <v>19.12</v>
      </c>
      <c r="T50">
        <v>13.81</v>
      </c>
      <c r="W50">
        <v>1.8</v>
      </c>
      <c r="Z50">
        <v>25.09</v>
      </c>
      <c r="AA50">
        <v>18.170000000000002</v>
      </c>
      <c r="AB50" s="8">
        <f t="shared" si="0"/>
        <v>201.54000000000002</v>
      </c>
    </row>
    <row r="51" spans="1:28">
      <c r="A51" t="s">
        <v>73</v>
      </c>
      <c r="B51">
        <v>684.67</v>
      </c>
      <c r="C51">
        <v>40.01</v>
      </c>
      <c r="D51">
        <v>42.01</v>
      </c>
      <c r="E51">
        <v>2225.77</v>
      </c>
      <c r="F51">
        <v>660.74</v>
      </c>
      <c r="G51">
        <v>231.55</v>
      </c>
      <c r="H51">
        <v>374.41</v>
      </c>
      <c r="I51">
        <v>192.87</v>
      </c>
      <c r="J51">
        <v>619.05999999999995</v>
      </c>
      <c r="K51">
        <v>975.29</v>
      </c>
      <c r="L51">
        <v>909.23</v>
      </c>
      <c r="M51">
        <v>39.89</v>
      </c>
      <c r="N51">
        <v>134.97</v>
      </c>
      <c r="O51">
        <v>51.26</v>
      </c>
      <c r="P51">
        <v>464.59</v>
      </c>
      <c r="Q51">
        <v>68.27</v>
      </c>
      <c r="R51">
        <v>1404.03</v>
      </c>
      <c r="S51">
        <v>73.010000000000005</v>
      </c>
      <c r="T51">
        <v>715.16</v>
      </c>
      <c r="U51">
        <v>112.12</v>
      </c>
      <c r="V51">
        <v>16.559999999999999</v>
      </c>
      <c r="W51">
        <v>888.3</v>
      </c>
      <c r="X51">
        <v>490.1</v>
      </c>
      <c r="Y51">
        <v>391.31</v>
      </c>
      <c r="Z51">
        <v>1992.55</v>
      </c>
      <c r="AA51">
        <v>642.44000000000005</v>
      </c>
      <c r="AB51" s="8">
        <f t="shared" si="0"/>
        <v>14440.170000000002</v>
      </c>
    </row>
    <row r="52" spans="1:28">
      <c r="A52" t="s">
        <v>74</v>
      </c>
      <c r="B52">
        <v>706</v>
      </c>
      <c r="C52">
        <v>101.49</v>
      </c>
      <c r="D52">
        <v>38.67</v>
      </c>
      <c r="E52">
        <v>2726.71</v>
      </c>
      <c r="F52">
        <v>536.28</v>
      </c>
      <c r="G52">
        <v>136.72999999999999</v>
      </c>
      <c r="H52">
        <v>453.91</v>
      </c>
      <c r="I52">
        <v>174.46</v>
      </c>
      <c r="J52">
        <v>944.38</v>
      </c>
      <c r="K52">
        <v>1147.49</v>
      </c>
      <c r="L52">
        <v>865.54</v>
      </c>
      <c r="M52">
        <v>4.41</v>
      </c>
      <c r="N52">
        <v>179.59</v>
      </c>
      <c r="O52">
        <v>16.89</v>
      </c>
      <c r="P52">
        <v>761.42</v>
      </c>
      <c r="Q52">
        <v>98.48</v>
      </c>
      <c r="R52">
        <v>1123.3800000000001</v>
      </c>
      <c r="S52">
        <v>52.39</v>
      </c>
      <c r="T52">
        <v>811.21</v>
      </c>
      <c r="U52">
        <v>107.24</v>
      </c>
      <c r="V52">
        <v>12.88</v>
      </c>
      <c r="W52">
        <v>1308.52</v>
      </c>
      <c r="X52">
        <v>612.27</v>
      </c>
      <c r="Y52">
        <v>392.95</v>
      </c>
      <c r="Z52">
        <v>2193.88</v>
      </c>
      <c r="AA52">
        <v>607.71</v>
      </c>
      <c r="AB52" s="8">
        <f t="shared" si="0"/>
        <v>16114.879999999997</v>
      </c>
    </row>
    <row r="53" spans="1:28">
      <c r="A53" t="s">
        <v>75</v>
      </c>
      <c r="B53">
        <v>731.16</v>
      </c>
      <c r="C53">
        <v>72.58</v>
      </c>
      <c r="D53">
        <v>31.89</v>
      </c>
      <c r="E53">
        <v>3106.84</v>
      </c>
      <c r="F53">
        <v>804.63</v>
      </c>
      <c r="G53">
        <v>197.53</v>
      </c>
      <c r="H53">
        <v>722.52</v>
      </c>
      <c r="I53">
        <v>160.27000000000001</v>
      </c>
      <c r="J53">
        <v>1023.1</v>
      </c>
      <c r="K53">
        <v>1150.3699999999999</v>
      </c>
      <c r="L53">
        <v>972.58</v>
      </c>
      <c r="M53">
        <v>0.97</v>
      </c>
      <c r="N53">
        <v>228.1</v>
      </c>
      <c r="O53">
        <v>96.36</v>
      </c>
      <c r="P53">
        <v>498.84</v>
      </c>
      <c r="Q53">
        <v>102.72</v>
      </c>
      <c r="R53">
        <v>1148.1400000000001</v>
      </c>
      <c r="S53">
        <v>64.959999999999994</v>
      </c>
      <c r="T53">
        <v>841.21</v>
      </c>
      <c r="U53">
        <v>234.95</v>
      </c>
      <c r="V53">
        <v>51.6</v>
      </c>
      <c r="W53">
        <v>1319.94</v>
      </c>
      <c r="X53">
        <v>690.45</v>
      </c>
      <c r="Y53">
        <v>657.4</v>
      </c>
      <c r="Z53">
        <v>2419.06</v>
      </c>
      <c r="AA53">
        <v>683.17</v>
      </c>
      <c r="AB53" s="8">
        <f t="shared" si="0"/>
        <v>18011.34</v>
      </c>
    </row>
    <row r="54" spans="1:28">
      <c r="A54" t="s">
        <v>76</v>
      </c>
      <c r="B54">
        <v>804.49</v>
      </c>
      <c r="C54">
        <v>47.78</v>
      </c>
      <c r="D54">
        <v>43.26</v>
      </c>
      <c r="E54">
        <v>2709.73</v>
      </c>
      <c r="F54">
        <v>776.98</v>
      </c>
      <c r="G54">
        <v>223.3</v>
      </c>
      <c r="H54">
        <v>733.1</v>
      </c>
      <c r="I54">
        <v>134.62</v>
      </c>
      <c r="J54">
        <v>882.76</v>
      </c>
      <c r="K54">
        <v>1317.85</v>
      </c>
      <c r="L54">
        <v>790.28</v>
      </c>
      <c r="M54">
        <v>37.26</v>
      </c>
      <c r="N54">
        <v>157.9</v>
      </c>
      <c r="O54">
        <v>95.35</v>
      </c>
      <c r="P54">
        <v>472.13</v>
      </c>
      <c r="Q54">
        <v>111.59</v>
      </c>
      <c r="R54">
        <v>1182.3</v>
      </c>
      <c r="S54">
        <v>74.239999999999995</v>
      </c>
      <c r="T54">
        <v>939.27</v>
      </c>
      <c r="U54">
        <v>165.8</v>
      </c>
      <c r="V54">
        <v>32.799999999999997</v>
      </c>
      <c r="W54">
        <v>1516.1</v>
      </c>
      <c r="X54">
        <v>747.95</v>
      </c>
      <c r="Y54">
        <v>430.28</v>
      </c>
      <c r="Z54">
        <v>2309.9899999999998</v>
      </c>
      <c r="AA54">
        <v>659.72</v>
      </c>
      <c r="AB54" s="8">
        <f t="shared" si="0"/>
        <v>17396.830000000002</v>
      </c>
    </row>
    <row r="55" spans="1:28">
      <c r="A55" t="s">
        <v>77</v>
      </c>
      <c r="B55">
        <v>878.13</v>
      </c>
      <c r="C55">
        <v>99.52</v>
      </c>
      <c r="D55">
        <v>10.8</v>
      </c>
      <c r="E55">
        <v>3016.36</v>
      </c>
      <c r="F55">
        <v>938.43</v>
      </c>
      <c r="G55">
        <v>234.7</v>
      </c>
      <c r="H55">
        <v>834.62</v>
      </c>
      <c r="I55">
        <v>217.35</v>
      </c>
      <c r="J55">
        <v>775.49</v>
      </c>
      <c r="K55">
        <v>1466.42</v>
      </c>
      <c r="L55">
        <v>886.38</v>
      </c>
      <c r="M55">
        <v>0.89</v>
      </c>
      <c r="N55">
        <v>212.4</v>
      </c>
      <c r="O55">
        <v>53.56</v>
      </c>
      <c r="P55">
        <v>564.12</v>
      </c>
      <c r="Q55">
        <v>65.59</v>
      </c>
      <c r="R55">
        <v>1231.4000000000001</v>
      </c>
      <c r="S55">
        <v>126.62</v>
      </c>
      <c r="T55">
        <v>920.95</v>
      </c>
      <c r="U55">
        <v>190.76</v>
      </c>
      <c r="V55">
        <v>65.27</v>
      </c>
      <c r="W55">
        <v>1510.6</v>
      </c>
      <c r="X55">
        <v>693.24</v>
      </c>
      <c r="Y55">
        <v>700.25</v>
      </c>
      <c r="Z55">
        <v>2718.91</v>
      </c>
      <c r="AA55">
        <v>771.42</v>
      </c>
      <c r="AB55" s="8">
        <f t="shared" si="0"/>
        <v>19184.18</v>
      </c>
    </row>
    <row r="56" spans="1:28">
      <c r="A56" t="s">
        <v>78</v>
      </c>
      <c r="N56">
        <v>0.93</v>
      </c>
      <c r="O56">
        <v>3.24</v>
      </c>
      <c r="Q56">
        <v>6.24</v>
      </c>
      <c r="R56">
        <v>6.22</v>
      </c>
      <c r="U56">
        <v>0.12</v>
      </c>
      <c r="AB56" s="8">
        <f t="shared" si="0"/>
        <v>16.75</v>
      </c>
    </row>
    <row r="57" spans="1:28">
      <c r="A57" t="s">
        <v>166</v>
      </c>
      <c r="B57">
        <v>3.66</v>
      </c>
      <c r="C57">
        <v>5.07</v>
      </c>
      <c r="D57">
        <v>1.1499999999999999</v>
      </c>
      <c r="H57">
        <v>0.13</v>
      </c>
      <c r="J57">
        <v>8.15</v>
      </c>
      <c r="M57">
        <v>21.55</v>
      </c>
      <c r="N57">
        <v>1.86</v>
      </c>
      <c r="P57">
        <v>13.54</v>
      </c>
      <c r="Q57">
        <v>5.54</v>
      </c>
      <c r="R57">
        <v>13.9</v>
      </c>
      <c r="S57">
        <v>31.11</v>
      </c>
      <c r="T57">
        <v>21.51</v>
      </c>
      <c r="U57">
        <v>0.86</v>
      </c>
      <c r="V57">
        <v>0.39</v>
      </c>
      <c r="W57">
        <v>4.42</v>
      </c>
      <c r="Y57">
        <v>12.13</v>
      </c>
      <c r="Z57">
        <v>6.24</v>
      </c>
      <c r="AA57">
        <v>13.42</v>
      </c>
      <c r="AB57" s="8">
        <f t="shared" si="0"/>
        <v>164.63</v>
      </c>
    </row>
    <row r="58" spans="1:28">
      <c r="A58" t="s">
        <v>167</v>
      </c>
      <c r="I58">
        <v>0.32</v>
      </c>
      <c r="J58">
        <v>0.64</v>
      </c>
      <c r="K58">
        <v>2.9</v>
      </c>
      <c r="O58">
        <v>1.2</v>
      </c>
      <c r="S58">
        <v>1.3</v>
      </c>
      <c r="T58">
        <v>7.84</v>
      </c>
      <c r="V58">
        <v>0.51</v>
      </c>
      <c r="X58">
        <v>2.61</v>
      </c>
      <c r="Y58">
        <v>5.07</v>
      </c>
      <c r="Z58">
        <v>1.03</v>
      </c>
      <c r="AB58" s="8">
        <f t="shared" si="0"/>
        <v>23.42</v>
      </c>
    </row>
    <row r="59" spans="1:28">
      <c r="A59" t="s">
        <v>80</v>
      </c>
      <c r="B59">
        <v>16.14</v>
      </c>
      <c r="C59">
        <v>4.78</v>
      </c>
      <c r="D59">
        <v>1.04</v>
      </c>
      <c r="E59">
        <v>71.400000000000006</v>
      </c>
      <c r="G59">
        <v>39.51</v>
      </c>
      <c r="H59">
        <v>73.400000000000006</v>
      </c>
      <c r="I59">
        <v>4.57</v>
      </c>
      <c r="J59">
        <v>10.53</v>
      </c>
      <c r="K59">
        <v>32.15</v>
      </c>
      <c r="L59">
        <v>4.72</v>
      </c>
      <c r="N59">
        <v>0.69</v>
      </c>
      <c r="O59">
        <v>3</v>
      </c>
      <c r="P59">
        <v>9.68</v>
      </c>
      <c r="Q59">
        <v>1.0900000000000001</v>
      </c>
      <c r="R59">
        <v>37.340000000000003</v>
      </c>
      <c r="T59">
        <v>56.31</v>
      </c>
      <c r="U59">
        <v>2.86</v>
      </c>
      <c r="V59">
        <v>3.34</v>
      </c>
      <c r="W59">
        <v>84.74</v>
      </c>
      <c r="X59">
        <v>44.46</v>
      </c>
      <c r="Y59">
        <v>40.130000000000003</v>
      </c>
      <c r="Z59">
        <v>45.65</v>
      </c>
      <c r="AA59">
        <v>40.299999999999997</v>
      </c>
      <c r="AB59" s="8">
        <f t="shared" si="0"/>
        <v>627.82999999999993</v>
      </c>
    </row>
    <row r="60" spans="1:28">
      <c r="A60" t="s">
        <v>81</v>
      </c>
      <c r="E60">
        <v>0.18</v>
      </c>
      <c r="G60">
        <v>43.56</v>
      </c>
      <c r="H60">
        <v>6.22</v>
      </c>
      <c r="I60">
        <v>4.7300000000000004</v>
      </c>
      <c r="J60">
        <v>1.21</v>
      </c>
      <c r="K60">
        <v>8.2200000000000006</v>
      </c>
      <c r="N60">
        <v>1.5</v>
      </c>
      <c r="P60">
        <v>17.170000000000002</v>
      </c>
      <c r="S60">
        <v>1.46</v>
      </c>
      <c r="Z60">
        <v>4.58</v>
      </c>
      <c r="AB60" s="8">
        <f t="shared" si="0"/>
        <v>88.83</v>
      </c>
    </row>
    <row r="61" spans="1:28">
      <c r="A61" t="s">
        <v>82</v>
      </c>
      <c r="G61">
        <v>41</v>
      </c>
      <c r="J61">
        <v>0.2</v>
      </c>
      <c r="S61">
        <v>3.48</v>
      </c>
      <c r="T61">
        <v>5.19</v>
      </c>
      <c r="Z61">
        <v>1.36</v>
      </c>
      <c r="AB61" s="8">
        <f t="shared" si="0"/>
        <v>51.23</v>
      </c>
    </row>
    <row r="62" spans="1:28">
      <c r="A62" t="s">
        <v>83</v>
      </c>
      <c r="D62">
        <v>4.54</v>
      </c>
      <c r="H62">
        <v>4.84</v>
      </c>
      <c r="J62">
        <v>0.28999999999999998</v>
      </c>
      <c r="K62">
        <v>2.2599999999999998</v>
      </c>
      <c r="R62">
        <v>0.42</v>
      </c>
      <c r="T62">
        <v>0.38</v>
      </c>
      <c r="W62">
        <v>2.0499999999999998</v>
      </c>
      <c r="Z62">
        <v>68.52</v>
      </c>
      <c r="AB62" s="8">
        <f t="shared" si="0"/>
        <v>83.3</v>
      </c>
    </row>
    <row r="63" spans="1:28">
      <c r="A63" t="s">
        <v>84</v>
      </c>
      <c r="C63">
        <v>0.17</v>
      </c>
      <c r="E63">
        <v>1.52</v>
      </c>
      <c r="F63">
        <v>0.33</v>
      </c>
      <c r="H63">
        <v>0</v>
      </c>
      <c r="J63">
        <v>0.65</v>
      </c>
      <c r="K63">
        <v>0.35</v>
      </c>
      <c r="L63">
        <v>0.52</v>
      </c>
      <c r="O63">
        <v>0.65</v>
      </c>
      <c r="P63">
        <v>0.57999999999999996</v>
      </c>
      <c r="R63">
        <v>4.47</v>
      </c>
      <c r="Z63">
        <v>4.2300000000000004</v>
      </c>
      <c r="AB63" s="8">
        <f t="shared" si="0"/>
        <v>13.47</v>
      </c>
    </row>
    <row r="64" spans="1:28">
      <c r="A64" t="s">
        <v>85</v>
      </c>
      <c r="E64">
        <v>3.1</v>
      </c>
      <c r="F64">
        <v>2.7</v>
      </c>
      <c r="G64">
        <v>1.43</v>
      </c>
      <c r="H64">
        <v>0</v>
      </c>
      <c r="J64">
        <v>0.59</v>
      </c>
      <c r="P64">
        <v>8.18</v>
      </c>
      <c r="R64">
        <v>7.72</v>
      </c>
      <c r="W64">
        <v>7.67</v>
      </c>
      <c r="AB64" s="8">
        <f t="shared" si="0"/>
        <v>31.39</v>
      </c>
    </row>
    <row r="65" spans="1:28">
      <c r="A65" t="s">
        <v>86</v>
      </c>
      <c r="E65">
        <v>2.78</v>
      </c>
      <c r="Z65">
        <v>0.74</v>
      </c>
      <c r="AB65" s="8">
        <f t="shared" si="0"/>
        <v>3.5199999999999996</v>
      </c>
    </row>
    <row r="66" spans="1:28">
      <c r="A66" t="s">
        <v>148</v>
      </c>
      <c r="B66">
        <v>2126.08</v>
      </c>
      <c r="C66">
        <v>10844.17</v>
      </c>
      <c r="D66">
        <v>16573.490000000002</v>
      </c>
      <c r="E66">
        <v>16645.8</v>
      </c>
      <c r="F66">
        <v>19162.61</v>
      </c>
      <c r="G66">
        <v>406.81</v>
      </c>
      <c r="H66">
        <v>33175.449999999997</v>
      </c>
      <c r="I66">
        <v>16966.73</v>
      </c>
      <c r="J66">
        <v>2244.36</v>
      </c>
      <c r="K66">
        <v>3621.11</v>
      </c>
      <c r="L66">
        <v>3499.57</v>
      </c>
      <c r="M66">
        <v>12898.81</v>
      </c>
      <c r="N66">
        <v>9125.4500000000007</v>
      </c>
      <c r="O66">
        <v>8061.05</v>
      </c>
      <c r="P66">
        <v>1158.04</v>
      </c>
      <c r="Q66">
        <v>28270.720000000001</v>
      </c>
      <c r="R66">
        <v>3974.41</v>
      </c>
      <c r="S66">
        <v>5669.37</v>
      </c>
      <c r="T66">
        <v>6000.07</v>
      </c>
      <c r="U66">
        <v>20553.63</v>
      </c>
      <c r="V66">
        <v>12514.87</v>
      </c>
      <c r="W66">
        <v>10431.69</v>
      </c>
      <c r="X66">
        <v>2649.39</v>
      </c>
      <c r="Y66">
        <v>8459.5400000000009</v>
      </c>
      <c r="Z66">
        <v>3018.25</v>
      </c>
      <c r="AA66">
        <v>3451.13</v>
      </c>
      <c r="AB66" s="8">
        <f t="shared" si="0"/>
        <v>261502.60000000006</v>
      </c>
    </row>
    <row r="67" spans="1:28">
      <c r="A67" t="s">
        <v>87</v>
      </c>
      <c r="J67">
        <v>2.4</v>
      </c>
      <c r="K67">
        <v>6.62</v>
      </c>
      <c r="R67">
        <v>3.18</v>
      </c>
      <c r="Z67">
        <v>2.82</v>
      </c>
      <c r="AB67" s="8">
        <f t="shared" ref="AB67:AB127" si="1">SUM(B67:AA67)</f>
        <v>15.02</v>
      </c>
    </row>
    <row r="68" spans="1:28">
      <c r="A68" t="s">
        <v>88</v>
      </c>
      <c r="E68">
        <v>2.3199999999999998</v>
      </c>
      <c r="AB68" s="8">
        <f t="shared" si="1"/>
        <v>2.3199999999999998</v>
      </c>
    </row>
    <row r="69" spans="1:28">
      <c r="A69" t="s">
        <v>89</v>
      </c>
      <c r="B69">
        <v>882.6</v>
      </c>
      <c r="C69">
        <v>17.329999999999998</v>
      </c>
      <c r="D69">
        <v>2.8</v>
      </c>
      <c r="E69">
        <v>3731.71</v>
      </c>
      <c r="F69">
        <v>74.540000000000006</v>
      </c>
      <c r="G69">
        <v>97.9</v>
      </c>
      <c r="H69">
        <v>42.39</v>
      </c>
      <c r="I69">
        <v>43.5</v>
      </c>
      <c r="J69">
        <v>513.17999999999995</v>
      </c>
      <c r="K69">
        <v>969.35</v>
      </c>
      <c r="L69">
        <v>480.32</v>
      </c>
      <c r="N69">
        <v>200.87</v>
      </c>
      <c r="O69">
        <v>38.6</v>
      </c>
      <c r="P69">
        <v>1010.34</v>
      </c>
      <c r="R69">
        <v>1629.33</v>
      </c>
      <c r="S69">
        <v>73.08</v>
      </c>
      <c r="T69">
        <v>291.77</v>
      </c>
      <c r="W69">
        <v>832.52</v>
      </c>
      <c r="X69">
        <v>1120.01</v>
      </c>
      <c r="Y69">
        <v>234.56</v>
      </c>
      <c r="Z69">
        <v>1774.57</v>
      </c>
      <c r="AA69">
        <v>651.14</v>
      </c>
      <c r="AB69" s="8">
        <f t="shared" si="1"/>
        <v>14712.410000000002</v>
      </c>
    </row>
    <row r="70" spans="1:28">
      <c r="A70" t="s">
        <v>90</v>
      </c>
      <c r="I70">
        <v>0.51</v>
      </c>
      <c r="K70">
        <v>6.69</v>
      </c>
      <c r="AB70" s="8">
        <f t="shared" si="1"/>
        <v>7.2</v>
      </c>
    </row>
    <row r="71" spans="1:28">
      <c r="A71" t="s">
        <v>168</v>
      </c>
      <c r="R71">
        <v>0.04</v>
      </c>
      <c r="AB71" s="8">
        <f t="shared" si="1"/>
        <v>0.04</v>
      </c>
    </row>
    <row r="72" spans="1:28">
      <c r="A72" t="s">
        <v>91</v>
      </c>
      <c r="B72">
        <v>28.96</v>
      </c>
      <c r="E72">
        <v>50.9</v>
      </c>
      <c r="H72">
        <v>5.23</v>
      </c>
      <c r="I72">
        <v>26.06</v>
      </c>
      <c r="J72">
        <v>21.18</v>
      </c>
      <c r="K72">
        <v>48.31</v>
      </c>
      <c r="N72">
        <v>113.8</v>
      </c>
      <c r="R72">
        <v>9.5</v>
      </c>
      <c r="T72">
        <v>0.5</v>
      </c>
      <c r="U72">
        <v>5.22</v>
      </c>
      <c r="V72">
        <v>1.32</v>
      </c>
      <c r="W72">
        <v>45.65</v>
      </c>
      <c r="X72">
        <v>49.22</v>
      </c>
      <c r="Y72">
        <v>32.79</v>
      </c>
      <c r="Z72">
        <v>91.8</v>
      </c>
      <c r="AA72">
        <v>62.26</v>
      </c>
      <c r="AB72" s="8">
        <f t="shared" si="1"/>
        <v>592.70000000000005</v>
      </c>
    </row>
    <row r="73" spans="1:28">
      <c r="A73" t="s">
        <v>92</v>
      </c>
      <c r="B73">
        <v>0.4</v>
      </c>
      <c r="D73">
        <v>6.27</v>
      </c>
      <c r="E73">
        <v>69.260000000000005</v>
      </c>
      <c r="F73">
        <v>1.84</v>
      </c>
      <c r="G73">
        <v>9.2100000000000009</v>
      </c>
      <c r="H73">
        <v>30.28</v>
      </c>
      <c r="I73">
        <v>14.73</v>
      </c>
      <c r="J73">
        <v>53.45</v>
      </c>
      <c r="K73">
        <v>25.37</v>
      </c>
      <c r="L73">
        <v>45.58</v>
      </c>
      <c r="M73">
        <v>0</v>
      </c>
      <c r="N73">
        <v>2.2000000000000002</v>
      </c>
      <c r="O73">
        <v>0</v>
      </c>
      <c r="P73">
        <v>2.5499999999999998</v>
      </c>
      <c r="Q73">
        <v>5.92</v>
      </c>
      <c r="R73">
        <v>73.88</v>
      </c>
      <c r="S73">
        <v>0.03</v>
      </c>
      <c r="T73">
        <v>6.14</v>
      </c>
      <c r="U73">
        <v>2.35</v>
      </c>
      <c r="V73">
        <v>2.5099999999999998</v>
      </c>
      <c r="W73">
        <v>56.02</v>
      </c>
      <c r="Y73">
        <v>1.76</v>
      </c>
      <c r="Z73">
        <v>99.01</v>
      </c>
      <c r="AA73">
        <v>27.77</v>
      </c>
      <c r="AB73" s="8">
        <f t="shared" si="1"/>
        <v>536.53</v>
      </c>
    </row>
    <row r="74" spans="1:28">
      <c r="A74" t="s">
        <v>94</v>
      </c>
      <c r="G74">
        <v>0.28999999999999998</v>
      </c>
      <c r="J74">
        <v>0.51</v>
      </c>
      <c r="K74">
        <v>1.39</v>
      </c>
      <c r="P74">
        <v>3.64</v>
      </c>
      <c r="W74">
        <v>18.79</v>
      </c>
      <c r="AA74">
        <v>9.48</v>
      </c>
      <c r="AB74" s="8">
        <f t="shared" si="1"/>
        <v>34.099999999999994</v>
      </c>
    </row>
    <row r="75" spans="1:28">
      <c r="A75" t="s">
        <v>95</v>
      </c>
      <c r="B75">
        <v>3.86</v>
      </c>
      <c r="E75">
        <v>22.87</v>
      </c>
      <c r="F75">
        <v>0</v>
      </c>
      <c r="H75">
        <v>0</v>
      </c>
      <c r="I75">
        <v>0</v>
      </c>
      <c r="J75">
        <v>2.31</v>
      </c>
      <c r="K75">
        <v>3.33</v>
      </c>
      <c r="N75">
        <v>0.01</v>
      </c>
      <c r="Q75">
        <v>0.13</v>
      </c>
      <c r="R75">
        <v>0.3</v>
      </c>
      <c r="S75">
        <v>0.67</v>
      </c>
      <c r="T75">
        <v>0</v>
      </c>
      <c r="V75">
        <v>0.62</v>
      </c>
      <c r="W75">
        <v>16.48</v>
      </c>
      <c r="X75">
        <v>3.77</v>
      </c>
      <c r="Y75">
        <v>1.3</v>
      </c>
      <c r="Z75">
        <v>3.2</v>
      </c>
      <c r="AA75">
        <v>11.21</v>
      </c>
      <c r="AB75" s="8">
        <f t="shared" si="1"/>
        <v>70.06</v>
      </c>
    </row>
    <row r="76" spans="1:28">
      <c r="A76" t="s">
        <v>96</v>
      </c>
      <c r="B76">
        <v>650</v>
      </c>
      <c r="C76">
        <v>32.65</v>
      </c>
      <c r="D76">
        <v>20.51</v>
      </c>
      <c r="E76">
        <v>1887.87</v>
      </c>
      <c r="F76">
        <v>296.81</v>
      </c>
      <c r="G76">
        <v>711.78</v>
      </c>
      <c r="H76">
        <v>462.53</v>
      </c>
      <c r="I76">
        <v>183.96</v>
      </c>
      <c r="J76">
        <v>1347.94</v>
      </c>
      <c r="K76">
        <v>1132.8699999999999</v>
      </c>
      <c r="L76">
        <v>759.03</v>
      </c>
      <c r="M76">
        <v>17.09</v>
      </c>
      <c r="N76">
        <v>65.900000000000006</v>
      </c>
      <c r="O76">
        <v>30.94</v>
      </c>
      <c r="P76">
        <v>1123.46</v>
      </c>
      <c r="Q76">
        <v>42.73</v>
      </c>
      <c r="R76">
        <v>2217.5500000000002</v>
      </c>
      <c r="S76">
        <v>76.28</v>
      </c>
      <c r="T76">
        <v>395.72</v>
      </c>
      <c r="U76">
        <v>114.71</v>
      </c>
      <c r="V76">
        <v>7.87</v>
      </c>
      <c r="W76">
        <v>1280.8800000000001</v>
      </c>
      <c r="X76">
        <v>717.06</v>
      </c>
      <c r="Y76">
        <v>231.59</v>
      </c>
      <c r="Z76">
        <v>2531.63</v>
      </c>
      <c r="AA76">
        <v>755.03</v>
      </c>
      <c r="AB76" s="8">
        <f t="shared" si="1"/>
        <v>17094.389999999996</v>
      </c>
    </row>
    <row r="77" spans="1:28">
      <c r="A77" t="s">
        <v>97</v>
      </c>
      <c r="B77">
        <v>1139.4100000000001</v>
      </c>
      <c r="E77">
        <v>543.99</v>
      </c>
      <c r="F77">
        <v>153.78</v>
      </c>
      <c r="G77">
        <v>101.7</v>
      </c>
      <c r="H77">
        <v>49.41</v>
      </c>
      <c r="J77">
        <v>1201.5899999999999</v>
      </c>
      <c r="K77">
        <v>508.5</v>
      </c>
      <c r="L77">
        <v>470.45</v>
      </c>
      <c r="P77">
        <v>546.83000000000004</v>
      </c>
      <c r="R77">
        <v>567.54999999999995</v>
      </c>
      <c r="S77">
        <v>1.1000000000000001</v>
      </c>
      <c r="T77">
        <v>284.39999999999998</v>
      </c>
      <c r="U77">
        <v>43.15</v>
      </c>
      <c r="W77">
        <v>1214.3399999999999</v>
      </c>
      <c r="X77">
        <v>143.13</v>
      </c>
      <c r="Y77">
        <v>169.4</v>
      </c>
      <c r="Z77">
        <v>830.11</v>
      </c>
      <c r="AA77">
        <v>278</v>
      </c>
      <c r="AB77" s="8">
        <f t="shared" si="1"/>
        <v>8246.84</v>
      </c>
    </row>
    <row r="78" spans="1:28">
      <c r="A78" t="s">
        <v>98</v>
      </c>
      <c r="B78">
        <v>117</v>
      </c>
      <c r="E78">
        <v>28.16</v>
      </c>
      <c r="F78">
        <v>13.95</v>
      </c>
      <c r="G78">
        <v>97.3</v>
      </c>
      <c r="J78">
        <v>284.79000000000002</v>
      </c>
      <c r="K78">
        <v>48.77</v>
      </c>
      <c r="L78">
        <v>87.47</v>
      </c>
      <c r="P78">
        <v>90.33</v>
      </c>
      <c r="R78">
        <v>349.01</v>
      </c>
      <c r="T78">
        <v>48.24</v>
      </c>
      <c r="W78">
        <v>43.39</v>
      </c>
      <c r="Y78">
        <v>222.19</v>
      </c>
      <c r="Z78">
        <v>60.21</v>
      </c>
      <c r="AA78">
        <v>109.78</v>
      </c>
      <c r="AB78" s="8">
        <f t="shared" si="1"/>
        <v>1600.5900000000004</v>
      </c>
    </row>
    <row r="79" spans="1:28">
      <c r="A79" t="s">
        <v>99</v>
      </c>
      <c r="B79">
        <v>415.81</v>
      </c>
      <c r="E79">
        <v>229.13</v>
      </c>
      <c r="G79">
        <v>500.08</v>
      </c>
      <c r="H79">
        <v>25.5</v>
      </c>
      <c r="I79">
        <v>14.1</v>
      </c>
      <c r="J79">
        <v>875.7</v>
      </c>
      <c r="K79">
        <v>474.36</v>
      </c>
      <c r="L79">
        <v>453.28</v>
      </c>
      <c r="P79">
        <v>642.87</v>
      </c>
      <c r="R79">
        <v>2273.42</v>
      </c>
      <c r="T79">
        <v>197.16</v>
      </c>
      <c r="W79">
        <v>884.49</v>
      </c>
      <c r="X79">
        <v>141.74</v>
      </c>
      <c r="Y79">
        <v>184.86</v>
      </c>
      <c r="Z79">
        <v>1036.18</v>
      </c>
      <c r="AA79">
        <v>400.06</v>
      </c>
      <c r="AB79" s="8">
        <f t="shared" si="1"/>
        <v>8748.739999999998</v>
      </c>
    </row>
    <row r="80" spans="1:28">
      <c r="A80" t="s">
        <v>100</v>
      </c>
      <c r="B80">
        <v>10.41</v>
      </c>
      <c r="D80">
        <v>0.21</v>
      </c>
      <c r="E80">
        <v>80.02</v>
      </c>
      <c r="G80">
        <v>91.93</v>
      </c>
      <c r="H80">
        <v>2.39</v>
      </c>
      <c r="I80">
        <v>1.7</v>
      </c>
      <c r="K80">
        <v>33.770000000000003</v>
      </c>
      <c r="Q80">
        <v>0.02</v>
      </c>
      <c r="R80">
        <v>12.79</v>
      </c>
      <c r="T80">
        <v>1.26</v>
      </c>
      <c r="Y80">
        <v>0.38</v>
      </c>
      <c r="Z80">
        <v>8.9600000000000009</v>
      </c>
      <c r="AB80" s="8">
        <f t="shared" si="1"/>
        <v>243.83999999999997</v>
      </c>
    </row>
    <row r="81" spans="1:28">
      <c r="A81" t="s">
        <v>101</v>
      </c>
      <c r="B81">
        <v>4.67</v>
      </c>
      <c r="C81">
        <v>1.86</v>
      </c>
      <c r="D81">
        <v>1.38</v>
      </c>
      <c r="E81">
        <v>37.76</v>
      </c>
      <c r="F81">
        <v>7.67</v>
      </c>
      <c r="G81">
        <v>89.66</v>
      </c>
      <c r="H81">
        <v>4.41</v>
      </c>
      <c r="I81">
        <v>3.3</v>
      </c>
      <c r="J81">
        <v>4.08</v>
      </c>
      <c r="K81">
        <v>60.2</v>
      </c>
      <c r="L81">
        <v>13.8</v>
      </c>
      <c r="M81">
        <v>1.78</v>
      </c>
      <c r="N81">
        <v>3.6</v>
      </c>
      <c r="O81">
        <v>0.46</v>
      </c>
      <c r="P81">
        <v>9.69</v>
      </c>
      <c r="Q81">
        <v>7.88</v>
      </c>
      <c r="R81">
        <v>44.62</v>
      </c>
      <c r="S81">
        <v>1.64</v>
      </c>
      <c r="T81">
        <v>5.46</v>
      </c>
      <c r="U81">
        <v>3.44</v>
      </c>
      <c r="V81">
        <v>1.61</v>
      </c>
      <c r="W81">
        <v>42.45</v>
      </c>
      <c r="X81">
        <v>92.43</v>
      </c>
      <c r="Y81">
        <v>1.65</v>
      </c>
      <c r="Z81">
        <v>13.08</v>
      </c>
      <c r="AA81">
        <v>4.43</v>
      </c>
      <c r="AB81" s="8">
        <f t="shared" si="1"/>
        <v>463.00999999999993</v>
      </c>
    </row>
    <row r="82" spans="1:28">
      <c r="A82" t="s">
        <v>102</v>
      </c>
      <c r="B82">
        <v>4.8600000000000003</v>
      </c>
      <c r="E82">
        <v>0.52</v>
      </c>
      <c r="F82">
        <v>1.49</v>
      </c>
      <c r="G82">
        <v>0.39</v>
      </c>
      <c r="H82">
        <v>0</v>
      </c>
      <c r="J82">
        <v>0.14000000000000001</v>
      </c>
      <c r="R82">
        <v>0.79</v>
      </c>
      <c r="T82">
        <v>5.62</v>
      </c>
      <c r="U82">
        <v>0</v>
      </c>
      <c r="W82">
        <v>0.47</v>
      </c>
      <c r="X82">
        <v>4.49</v>
      </c>
      <c r="AB82" s="8">
        <f t="shared" si="1"/>
        <v>18.770000000000003</v>
      </c>
    </row>
    <row r="83" spans="1:28">
      <c r="A83" t="s">
        <v>169</v>
      </c>
      <c r="M83">
        <v>0.76</v>
      </c>
      <c r="AB83" s="8">
        <f t="shared" si="1"/>
        <v>0.76</v>
      </c>
    </row>
    <row r="84" spans="1:28">
      <c r="A84" t="s">
        <v>103</v>
      </c>
      <c r="F84">
        <v>0.1</v>
      </c>
      <c r="G84">
        <v>7.6</v>
      </c>
      <c r="R84">
        <v>22.3</v>
      </c>
      <c r="AB84" s="8">
        <f t="shared" si="1"/>
        <v>30</v>
      </c>
    </row>
    <row r="85" spans="1:28">
      <c r="A85" t="s">
        <v>104</v>
      </c>
      <c r="B85">
        <v>10.07</v>
      </c>
      <c r="E85">
        <v>3.13</v>
      </c>
      <c r="G85">
        <v>211.31</v>
      </c>
      <c r="H85">
        <v>2.19</v>
      </c>
      <c r="I85">
        <v>3.29</v>
      </c>
      <c r="J85">
        <v>0.55000000000000004</v>
      </c>
      <c r="K85">
        <v>17.28</v>
      </c>
      <c r="L85">
        <v>0.6</v>
      </c>
      <c r="R85">
        <v>59.66</v>
      </c>
      <c r="T85">
        <v>5.9</v>
      </c>
      <c r="U85">
        <v>0.83</v>
      </c>
      <c r="X85">
        <v>38.770000000000003</v>
      </c>
      <c r="AB85" s="8">
        <f t="shared" si="1"/>
        <v>353.57999999999993</v>
      </c>
    </row>
    <row r="86" spans="1:28">
      <c r="A86" t="s">
        <v>105</v>
      </c>
      <c r="G86">
        <v>0.33</v>
      </c>
      <c r="AA86">
        <v>0.46</v>
      </c>
      <c r="AB86" s="8">
        <f t="shared" si="1"/>
        <v>0.79</v>
      </c>
    </row>
    <row r="87" spans="1:28">
      <c r="A87" t="s">
        <v>106</v>
      </c>
      <c r="B87">
        <v>60.63</v>
      </c>
      <c r="E87">
        <v>22.39</v>
      </c>
      <c r="G87">
        <v>46.3</v>
      </c>
      <c r="H87">
        <v>5.53</v>
      </c>
      <c r="J87">
        <v>332.62</v>
      </c>
      <c r="K87">
        <v>10.220000000000001</v>
      </c>
      <c r="L87">
        <v>108.43</v>
      </c>
      <c r="N87">
        <v>3.1</v>
      </c>
      <c r="P87">
        <v>34.61</v>
      </c>
      <c r="R87">
        <v>38.04</v>
      </c>
      <c r="T87">
        <v>17.760000000000002</v>
      </c>
      <c r="W87">
        <v>70.31</v>
      </c>
      <c r="X87">
        <v>3.28</v>
      </c>
      <c r="Z87">
        <v>18.829999999999998</v>
      </c>
      <c r="AA87">
        <v>4.3600000000000003</v>
      </c>
      <c r="AB87" s="8">
        <f t="shared" si="1"/>
        <v>776.41000000000008</v>
      </c>
    </row>
    <row r="88" spans="1:28">
      <c r="A88" t="s">
        <v>107</v>
      </c>
      <c r="F88">
        <v>0.4</v>
      </c>
      <c r="H88">
        <v>3.74</v>
      </c>
      <c r="J88">
        <v>1.89</v>
      </c>
      <c r="L88">
        <v>1.72</v>
      </c>
      <c r="Q88">
        <v>2.74</v>
      </c>
      <c r="R88">
        <v>17.11</v>
      </c>
      <c r="V88">
        <v>3.23</v>
      </c>
      <c r="W88">
        <v>0.75</v>
      </c>
      <c r="X88">
        <v>7.56</v>
      </c>
      <c r="AB88" s="8">
        <f t="shared" si="1"/>
        <v>39.14</v>
      </c>
    </row>
    <row r="89" spans="1:28">
      <c r="A89" t="s">
        <v>108</v>
      </c>
      <c r="B89">
        <v>44321.83</v>
      </c>
      <c r="C89">
        <v>121804.43</v>
      </c>
      <c r="D89">
        <v>172696.05</v>
      </c>
      <c r="E89">
        <v>446423.71</v>
      </c>
      <c r="F89">
        <v>261413.48</v>
      </c>
      <c r="G89">
        <v>15800.36</v>
      </c>
      <c r="H89">
        <v>315853.68</v>
      </c>
      <c r="I89">
        <v>299293.40999999997</v>
      </c>
      <c r="J89">
        <v>68195.86</v>
      </c>
      <c r="K89">
        <v>127275.67</v>
      </c>
      <c r="L89">
        <v>90777.23</v>
      </c>
      <c r="M89">
        <v>84335.34</v>
      </c>
      <c r="N89">
        <v>179659.65</v>
      </c>
      <c r="O89">
        <v>57908.99</v>
      </c>
      <c r="P89">
        <v>35001.730000000003</v>
      </c>
      <c r="Q89">
        <v>311486.77</v>
      </c>
      <c r="R89">
        <v>124153.93</v>
      </c>
      <c r="S89">
        <v>90499.74</v>
      </c>
      <c r="T89">
        <v>95388.06</v>
      </c>
      <c r="U89">
        <v>130122.23</v>
      </c>
      <c r="V89">
        <v>102570.06</v>
      </c>
      <c r="W89">
        <v>267671.18</v>
      </c>
      <c r="X89">
        <v>110350.54</v>
      </c>
      <c r="Y89">
        <v>97609.919999999998</v>
      </c>
      <c r="Z89">
        <v>106556.24</v>
      </c>
      <c r="AA89">
        <v>92254.66</v>
      </c>
      <c r="AB89" s="8">
        <f t="shared" si="1"/>
        <v>3849424.7500000014</v>
      </c>
    </row>
    <row r="90" spans="1:28">
      <c r="A90" t="s">
        <v>109</v>
      </c>
      <c r="F90">
        <v>5</v>
      </c>
      <c r="G90">
        <v>0.86</v>
      </c>
      <c r="I90">
        <v>8.73</v>
      </c>
      <c r="R90">
        <v>16.8</v>
      </c>
      <c r="U90">
        <v>3.91</v>
      </c>
      <c r="V90">
        <v>0.9</v>
      </c>
      <c r="W90">
        <v>3.73</v>
      </c>
      <c r="X90">
        <v>0.7</v>
      </c>
      <c r="AA90">
        <v>1.3</v>
      </c>
      <c r="AB90" s="8">
        <f t="shared" si="1"/>
        <v>41.929999999999993</v>
      </c>
    </row>
    <row r="91" spans="1:28">
      <c r="A91" t="s">
        <v>110</v>
      </c>
      <c r="G91">
        <v>0.24</v>
      </c>
      <c r="H91">
        <v>0.48</v>
      </c>
      <c r="L91">
        <v>0.38</v>
      </c>
      <c r="P91">
        <v>0.65</v>
      </c>
      <c r="R91">
        <v>5.78</v>
      </c>
      <c r="S91">
        <v>0.12</v>
      </c>
      <c r="W91">
        <v>1.66</v>
      </c>
      <c r="Y91">
        <v>0.15</v>
      </c>
      <c r="AA91">
        <v>1.0900000000000001</v>
      </c>
      <c r="AB91" s="8">
        <f t="shared" si="1"/>
        <v>10.55</v>
      </c>
    </row>
    <row r="92" spans="1:28">
      <c r="A92" t="s">
        <v>111</v>
      </c>
      <c r="C92">
        <v>0.1</v>
      </c>
      <c r="D92">
        <v>13.14</v>
      </c>
      <c r="E92">
        <v>66.489999999999995</v>
      </c>
      <c r="F92">
        <v>55.71</v>
      </c>
      <c r="G92">
        <v>143.26</v>
      </c>
      <c r="H92">
        <v>9.44</v>
      </c>
      <c r="I92">
        <v>13.6</v>
      </c>
      <c r="J92">
        <v>8.81</v>
      </c>
      <c r="K92">
        <v>38.75</v>
      </c>
      <c r="L92">
        <v>4.3600000000000003</v>
      </c>
      <c r="N92">
        <v>2.93</v>
      </c>
      <c r="O92">
        <v>0.02</v>
      </c>
      <c r="P92">
        <v>73.239999999999995</v>
      </c>
      <c r="Q92">
        <v>0.71</v>
      </c>
      <c r="R92">
        <v>116.04</v>
      </c>
      <c r="T92">
        <v>4.12</v>
      </c>
      <c r="V92">
        <v>1.75</v>
      </c>
      <c r="W92">
        <v>12.65</v>
      </c>
      <c r="X92">
        <v>11.3</v>
      </c>
      <c r="Z92">
        <v>206.55</v>
      </c>
      <c r="AA92">
        <v>9.61</v>
      </c>
      <c r="AB92" s="8">
        <f t="shared" si="1"/>
        <v>792.58</v>
      </c>
    </row>
    <row r="93" spans="1:28">
      <c r="A93" t="s">
        <v>112</v>
      </c>
      <c r="B93">
        <v>173.95</v>
      </c>
      <c r="C93">
        <v>1.18</v>
      </c>
      <c r="D93">
        <v>11.74</v>
      </c>
      <c r="E93">
        <v>624.70000000000005</v>
      </c>
      <c r="F93">
        <v>809.26</v>
      </c>
      <c r="G93">
        <v>900.38</v>
      </c>
      <c r="H93">
        <v>26.83</v>
      </c>
      <c r="I93">
        <v>69.010000000000005</v>
      </c>
      <c r="J93">
        <v>174.55</v>
      </c>
      <c r="K93">
        <v>320.39</v>
      </c>
      <c r="L93">
        <v>70.040000000000006</v>
      </c>
      <c r="N93">
        <v>8.0299999999999994</v>
      </c>
      <c r="O93">
        <v>0.27</v>
      </c>
      <c r="P93">
        <v>886.45</v>
      </c>
      <c r="Q93">
        <v>5.46</v>
      </c>
      <c r="R93">
        <v>2235.04</v>
      </c>
      <c r="S93">
        <v>0.4</v>
      </c>
      <c r="T93">
        <v>50.35</v>
      </c>
      <c r="U93">
        <v>4.42</v>
      </c>
      <c r="V93">
        <v>2.5299999999999998</v>
      </c>
      <c r="W93">
        <v>215.92</v>
      </c>
      <c r="X93">
        <v>63.5</v>
      </c>
      <c r="Y93">
        <v>4.88</v>
      </c>
      <c r="Z93">
        <v>1099.5</v>
      </c>
      <c r="AA93">
        <v>83.6</v>
      </c>
      <c r="AB93" s="8">
        <f t="shared" si="1"/>
        <v>7842.380000000001</v>
      </c>
    </row>
    <row r="94" spans="1:28">
      <c r="A94" t="s">
        <v>113</v>
      </c>
      <c r="E94">
        <v>0.2</v>
      </c>
      <c r="F94">
        <v>50.52</v>
      </c>
      <c r="G94">
        <v>7.22</v>
      </c>
      <c r="M94">
        <v>0</v>
      </c>
      <c r="P94">
        <v>125.51</v>
      </c>
      <c r="R94">
        <v>9.9499999999999993</v>
      </c>
      <c r="W94">
        <v>8.89</v>
      </c>
      <c r="Z94">
        <v>27</v>
      </c>
      <c r="AB94" s="8">
        <f t="shared" si="1"/>
        <v>229.29000000000002</v>
      </c>
    </row>
    <row r="95" spans="1:28">
      <c r="A95" t="s">
        <v>114</v>
      </c>
      <c r="E95">
        <v>0.14000000000000001</v>
      </c>
      <c r="G95">
        <v>28.78</v>
      </c>
      <c r="H95">
        <v>1.38</v>
      </c>
      <c r="J95">
        <v>0.11</v>
      </c>
      <c r="K95">
        <v>16.649999999999999</v>
      </c>
      <c r="R95">
        <v>6.12</v>
      </c>
      <c r="Z95">
        <v>24.14</v>
      </c>
      <c r="AA95">
        <v>0.1</v>
      </c>
      <c r="AB95" s="8">
        <f t="shared" si="1"/>
        <v>77.419999999999987</v>
      </c>
    </row>
    <row r="96" spans="1:28">
      <c r="A96" t="s">
        <v>115</v>
      </c>
      <c r="K96">
        <v>12.04</v>
      </c>
      <c r="Z96">
        <v>9.2100000000000009</v>
      </c>
      <c r="AB96" s="8">
        <f t="shared" si="1"/>
        <v>21.25</v>
      </c>
    </row>
    <row r="97" spans="1:28">
      <c r="A97" t="s">
        <v>170</v>
      </c>
      <c r="B97">
        <v>4.9000000000000004</v>
      </c>
      <c r="W97">
        <v>1.98</v>
      </c>
      <c r="Z97">
        <v>2.6</v>
      </c>
      <c r="AB97" s="8">
        <f t="shared" si="1"/>
        <v>9.48</v>
      </c>
    </row>
    <row r="98" spans="1:28">
      <c r="A98" t="s">
        <v>116</v>
      </c>
      <c r="B98">
        <v>0.24</v>
      </c>
      <c r="E98">
        <v>0.08</v>
      </c>
      <c r="G98">
        <v>27.49</v>
      </c>
      <c r="K98">
        <v>1.61</v>
      </c>
      <c r="L98">
        <v>2.73</v>
      </c>
      <c r="P98">
        <v>0.22</v>
      </c>
      <c r="R98">
        <v>0.66</v>
      </c>
      <c r="W98">
        <v>0.22</v>
      </c>
      <c r="Z98">
        <v>2.33</v>
      </c>
      <c r="AA98">
        <v>2.29</v>
      </c>
      <c r="AB98" s="8">
        <f t="shared" si="1"/>
        <v>37.86999999999999</v>
      </c>
    </row>
    <row r="99" spans="1:28">
      <c r="A99" t="s">
        <v>117</v>
      </c>
      <c r="B99">
        <v>5.51</v>
      </c>
      <c r="C99">
        <v>5.78</v>
      </c>
      <c r="E99">
        <v>41.49</v>
      </c>
      <c r="F99">
        <v>112.3</v>
      </c>
      <c r="G99">
        <v>24.92</v>
      </c>
      <c r="H99">
        <v>42.6</v>
      </c>
      <c r="I99">
        <v>5.64</v>
      </c>
      <c r="J99">
        <v>37.200000000000003</v>
      </c>
      <c r="K99">
        <v>49.84</v>
      </c>
      <c r="L99">
        <v>129.75</v>
      </c>
      <c r="N99">
        <v>36.56</v>
      </c>
      <c r="O99">
        <v>3.58</v>
      </c>
      <c r="P99">
        <v>7.8</v>
      </c>
      <c r="Q99">
        <v>28.19</v>
      </c>
      <c r="R99">
        <v>24.69</v>
      </c>
      <c r="S99">
        <v>23.68</v>
      </c>
      <c r="T99">
        <v>74.28</v>
      </c>
      <c r="U99">
        <v>2.69</v>
      </c>
      <c r="V99">
        <v>2.9</v>
      </c>
      <c r="W99">
        <v>60.32</v>
      </c>
      <c r="Y99">
        <v>40.89</v>
      </c>
      <c r="Z99">
        <v>26.29</v>
      </c>
      <c r="AA99">
        <v>30.81</v>
      </c>
      <c r="AB99" s="8">
        <f t="shared" si="1"/>
        <v>817.70999999999992</v>
      </c>
    </row>
    <row r="100" spans="1:28">
      <c r="A100" t="s">
        <v>118</v>
      </c>
      <c r="E100">
        <v>0</v>
      </c>
      <c r="I100">
        <v>0</v>
      </c>
      <c r="J100">
        <v>0</v>
      </c>
      <c r="N100">
        <v>2.39</v>
      </c>
      <c r="R100">
        <v>0.08</v>
      </c>
      <c r="S100">
        <v>7.0000000000000007E-2</v>
      </c>
      <c r="W100">
        <v>0</v>
      </c>
      <c r="Y100">
        <v>0</v>
      </c>
      <c r="Z100">
        <v>0</v>
      </c>
      <c r="AB100" s="8">
        <f t="shared" si="1"/>
        <v>2.54</v>
      </c>
    </row>
    <row r="101" spans="1:28">
      <c r="A101" t="s">
        <v>119</v>
      </c>
      <c r="E101">
        <v>19.46</v>
      </c>
      <c r="F101">
        <v>2.11</v>
      </c>
      <c r="G101">
        <v>8.6199999999999992</v>
      </c>
      <c r="H101">
        <v>1.59</v>
      </c>
      <c r="J101">
        <v>0.45</v>
      </c>
      <c r="K101">
        <v>4.17</v>
      </c>
      <c r="Z101">
        <v>10.09</v>
      </c>
      <c r="AA101">
        <v>0.09</v>
      </c>
      <c r="AB101" s="8">
        <f t="shared" si="1"/>
        <v>46.58</v>
      </c>
    </row>
    <row r="102" spans="1:28">
      <c r="A102" t="s">
        <v>120</v>
      </c>
      <c r="B102">
        <v>4.83</v>
      </c>
      <c r="C102">
        <v>0.41</v>
      </c>
      <c r="D102">
        <v>1.34</v>
      </c>
      <c r="E102">
        <v>17.77</v>
      </c>
      <c r="F102">
        <v>5.08</v>
      </c>
      <c r="H102">
        <v>11</v>
      </c>
      <c r="I102">
        <v>23.63</v>
      </c>
      <c r="J102">
        <v>0.19</v>
      </c>
      <c r="K102">
        <v>27.09</v>
      </c>
      <c r="L102">
        <v>5.33</v>
      </c>
      <c r="M102">
        <v>1.02</v>
      </c>
      <c r="N102">
        <v>8.93</v>
      </c>
      <c r="O102">
        <v>4.32</v>
      </c>
      <c r="P102">
        <v>3.32</v>
      </c>
      <c r="Q102">
        <v>20.94</v>
      </c>
      <c r="R102">
        <v>4.2699999999999996</v>
      </c>
      <c r="S102">
        <v>0.57999999999999996</v>
      </c>
      <c r="T102">
        <v>4.78</v>
      </c>
      <c r="U102">
        <v>7.79</v>
      </c>
      <c r="V102">
        <v>11.63</v>
      </c>
      <c r="W102">
        <v>14.47</v>
      </c>
      <c r="X102">
        <v>7.36</v>
      </c>
      <c r="Y102">
        <v>0</v>
      </c>
      <c r="Z102">
        <v>10.31</v>
      </c>
      <c r="AA102">
        <v>8.49</v>
      </c>
      <c r="AB102" s="8">
        <f t="shared" si="1"/>
        <v>204.88000000000002</v>
      </c>
    </row>
    <row r="103" spans="1:28">
      <c r="A103" t="s">
        <v>121</v>
      </c>
      <c r="K103">
        <v>0.91</v>
      </c>
      <c r="R103">
        <v>16.52</v>
      </c>
      <c r="W103">
        <v>1.0900000000000001</v>
      </c>
      <c r="Z103">
        <v>0.77</v>
      </c>
      <c r="AB103" s="8">
        <f t="shared" si="1"/>
        <v>19.29</v>
      </c>
    </row>
    <row r="104" spans="1:28">
      <c r="A104" t="s">
        <v>149</v>
      </c>
      <c r="R104">
        <v>2.2400000000000002</v>
      </c>
      <c r="AB104" s="8">
        <f t="shared" si="1"/>
        <v>2.2400000000000002</v>
      </c>
    </row>
    <row r="105" spans="1:28">
      <c r="A105" t="s">
        <v>123</v>
      </c>
      <c r="B105">
        <v>9.93</v>
      </c>
      <c r="E105">
        <v>27.15</v>
      </c>
      <c r="F105">
        <v>5.96</v>
      </c>
      <c r="J105">
        <v>43.58</v>
      </c>
      <c r="K105">
        <v>36.07</v>
      </c>
      <c r="P105">
        <v>105.76</v>
      </c>
      <c r="R105">
        <v>28.5</v>
      </c>
      <c r="S105">
        <v>1.37</v>
      </c>
      <c r="W105">
        <v>97.48</v>
      </c>
      <c r="X105">
        <v>36.33</v>
      </c>
      <c r="Z105">
        <v>83.1</v>
      </c>
      <c r="AA105">
        <v>9.68</v>
      </c>
      <c r="AB105" s="8">
        <f t="shared" si="1"/>
        <v>484.91</v>
      </c>
    </row>
    <row r="106" spans="1:28">
      <c r="A106" t="s">
        <v>171</v>
      </c>
      <c r="R106">
        <v>0.22</v>
      </c>
      <c r="AB106" s="8">
        <f t="shared" si="1"/>
        <v>0.22</v>
      </c>
    </row>
    <row r="107" spans="1:28">
      <c r="A107" t="s">
        <v>124</v>
      </c>
      <c r="E107">
        <v>2.63</v>
      </c>
      <c r="G107">
        <v>35.15</v>
      </c>
      <c r="I107">
        <v>1.68</v>
      </c>
      <c r="Z107">
        <v>1.33</v>
      </c>
      <c r="AB107" s="8">
        <f t="shared" si="1"/>
        <v>40.79</v>
      </c>
    </row>
    <row r="108" spans="1:28">
      <c r="A108" t="s">
        <v>126</v>
      </c>
      <c r="B108">
        <v>16.68</v>
      </c>
      <c r="C108">
        <v>25.29</v>
      </c>
      <c r="D108">
        <v>1.44</v>
      </c>
      <c r="G108">
        <v>1.06</v>
      </c>
      <c r="H108">
        <v>0.46</v>
      </c>
      <c r="I108">
        <v>0.32</v>
      </c>
      <c r="J108">
        <v>27.01</v>
      </c>
      <c r="O108">
        <v>2.66</v>
      </c>
      <c r="P108">
        <v>20.27</v>
      </c>
      <c r="Q108">
        <v>8.39</v>
      </c>
      <c r="R108">
        <v>53.99</v>
      </c>
      <c r="S108">
        <v>38.01</v>
      </c>
      <c r="W108">
        <v>32.22</v>
      </c>
      <c r="Y108">
        <v>26.52</v>
      </c>
      <c r="Z108">
        <v>1.1599999999999999</v>
      </c>
      <c r="AA108">
        <v>22.55</v>
      </c>
      <c r="AB108" s="8">
        <f t="shared" si="1"/>
        <v>278.02999999999997</v>
      </c>
    </row>
    <row r="109" spans="1:28">
      <c r="A109" t="s">
        <v>155</v>
      </c>
      <c r="E109">
        <v>5.84</v>
      </c>
      <c r="J109">
        <v>6.06</v>
      </c>
      <c r="AB109" s="8">
        <f t="shared" si="1"/>
        <v>11.899999999999999</v>
      </c>
    </row>
    <row r="110" spans="1:28">
      <c r="A110" t="s">
        <v>128</v>
      </c>
      <c r="H110">
        <v>1.74</v>
      </c>
      <c r="J110">
        <v>0.2</v>
      </c>
      <c r="AB110" s="8">
        <f t="shared" si="1"/>
        <v>1.94</v>
      </c>
    </row>
    <row r="111" spans="1:28">
      <c r="A111" t="s">
        <v>129</v>
      </c>
      <c r="B111">
        <v>1</v>
      </c>
      <c r="E111">
        <v>0.78</v>
      </c>
      <c r="G111">
        <v>66.87</v>
      </c>
      <c r="I111">
        <v>0.16</v>
      </c>
      <c r="K111">
        <v>1.39</v>
      </c>
      <c r="L111">
        <v>0.52</v>
      </c>
      <c r="P111">
        <v>16.170000000000002</v>
      </c>
      <c r="Q111">
        <v>0</v>
      </c>
      <c r="R111">
        <v>6</v>
      </c>
      <c r="W111">
        <v>0.73</v>
      </c>
      <c r="Z111">
        <v>26.86</v>
      </c>
      <c r="AA111">
        <v>0.8</v>
      </c>
      <c r="AB111" s="8">
        <f t="shared" si="1"/>
        <v>121.28</v>
      </c>
    </row>
    <row r="112" spans="1:28">
      <c r="A112" t="s">
        <v>130</v>
      </c>
      <c r="B112">
        <v>80.34</v>
      </c>
      <c r="E112">
        <v>455.18</v>
      </c>
      <c r="H112">
        <v>13</v>
      </c>
      <c r="I112">
        <v>23.52</v>
      </c>
      <c r="J112">
        <v>8.16</v>
      </c>
      <c r="L112">
        <v>17.600000000000001</v>
      </c>
      <c r="P112">
        <v>36.04</v>
      </c>
      <c r="R112">
        <v>13.91</v>
      </c>
      <c r="T112">
        <v>6.36</v>
      </c>
      <c r="W112">
        <v>6.04</v>
      </c>
      <c r="X112">
        <v>13.84</v>
      </c>
      <c r="Z112">
        <v>104.73</v>
      </c>
      <c r="AB112" s="8">
        <f t="shared" si="1"/>
        <v>778.71999999999991</v>
      </c>
    </row>
    <row r="113" spans="1:28">
      <c r="A113" t="s">
        <v>131</v>
      </c>
      <c r="H113">
        <v>1.62</v>
      </c>
      <c r="J113">
        <v>0.14000000000000001</v>
      </c>
      <c r="AA113">
        <v>4.1900000000000004</v>
      </c>
      <c r="AB113" s="8">
        <f t="shared" si="1"/>
        <v>5.9500000000000011</v>
      </c>
    </row>
    <row r="114" spans="1:28">
      <c r="A114" t="s">
        <v>132</v>
      </c>
      <c r="B114">
        <v>2.81</v>
      </c>
      <c r="E114">
        <v>20.63</v>
      </c>
      <c r="F114">
        <v>1.1200000000000001</v>
      </c>
      <c r="G114">
        <v>156.69</v>
      </c>
      <c r="H114">
        <v>2.5299999999999998</v>
      </c>
      <c r="I114">
        <v>0.68</v>
      </c>
      <c r="J114">
        <v>0.05</v>
      </c>
      <c r="K114">
        <v>32.65</v>
      </c>
      <c r="L114">
        <v>9.5299999999999994</v>
      </c>
      <c r="N114">
        <v>2.7</v>
      </c>
      <c r="P114">
        <v>11.52</v>
      </c>
      <c r="Q114">
        <v>1.84</v>
      </c>
      <c r="R114">
        <v>19.899999999999999</v>
      </c>
      <c r="T114">
        <v>2.89</v>
      </c>
      <c r="W114">
        <v>3.56</v>
      </c>
      <c r="Z114">
        <v>20.16</v>
      </c>
      <c r="AA114">
        <v>15.81</v>
      </c>
      <c r="AB114" s="8">
        <f t="shared" si="1"/>
        <v>305.07000000000005</v>
      </c>
    </row>
    <row r="115" spans="1:28">
      <c r="A115" t="s">
        <v>133</v>
      </c>
      <c r="G115">
        <v>2.65</v>
      </c>
      <c r="R115">
        <v>0.5</v>
      </c>
      <c r="AA115">
        <v>1.86</v>
      </c>
      <c r="AB115" s="8">
        <f t="shared" si="1"/>
        <v>5.01</v>
      </c>
    </row>
    <row r="116" spans="1:28">
      <c r="A116" t="s">
        <v>134</v>
      </c>
      <c r="K116">
        <v>0</v>
      </c>
      <c r="R116">
        <v>1.76</v>
      </c>
      <c r="AB116" s="8">
        <f t="shared" si="1"/>
        <v>1.76</v>
      </c>
    </row>
    <row r="117" spans="1:28">
      <c r="A117" t="s">
        <v>172</v>
      </c>
      <c r="J117">
        <v>0.01</v>
      </c>
      <c r="Q117">
        <v>0.22</v>
      </c>
      <c r="AB117" s="8">
        <f t="shared" si="1"/>
        <v>0.23</v>
      </c>
    </row>
    <row r="118" spans="1:28">
      <c r="A118" t="s">
        <v>136</v>
      </c>
      <c r="B118">
        <v>774.72</v>
      </c>
      <c r="C118">
        <v>3235.01</v>
      </c>
      <c r="D118">
        <v>5453.09</v>
      </c>
      <c r="E118">
        <v>3940.44</v>
      </c>
      <c r="F118">
        <v>3214.58</v>
      </c>
      <c r="G118">
        <v>175.56</v>
      </c>
      <c r="H118">
        <v>7430.7</v>
      </c>
      <c r="I118">
        <v>2524.21</v>
      </c>
      <c r="J118">
        <v>695.08</v>
      </c>
      <c r="K118">
        <v>1489.48</v>
      </c>
      <c r="L118">
        <v>1308.0999999999999</v>
      </c>
      <c r="M118">
        <v>3915.82</v>
      </c>
      <c r="N118">
        <v>2739.51</v>
      </c>
      <c r="O118">
        <v>2595.13</v>
      </c>
      <c r="P118">
        <v>436.14</v>
      </c>
      <c r="Q118">
        <v>5269.8</v>
      </c>
      <c r="R118">
        <v>1995.63</v>
      </c>
      <c r="S118">
        <v>1394.5</v>
      </c>
      <c r="T118">
        <v>1765.38</v>
      </c>
      <c r="U118">
        <v>5612.82</v>
      </c>
      <c r="V118">
        <v>2906.52</v>
      </c>
      <c r="W118">
        <v>2984.13</v>
      </c>
      <c r="X118">
        <v>576.83000000000004</v>
      </c>
      <c r="Y118">
        <v>2094.0100000000002</v>
      </c>
      <c r="Z118">
        <v>1350.84</v>
      </c>
      <c r="AA118">
        <v>923.29</v>
      </c>
      <c r="AB118" s="8">
        <f t="shared" si="1"/>
        <v>66801.319999999992</v>
      </c>
    </row>
    <row r="119" spans="1:28">
      <c r="A119" t="s">
        <v>137</v>
      </c>
      <c r="B119">
        <v>6.01</v>
      </c>
      <c r="E119">
        <v>28.45</v>
      </c>
      <c r="F119">
        <v>20.02</v>
      </c>
      <c r="G119">
        <v>10.7</v>
      </c>
      <c r="K119">
        <v>45.25</v>
      </c>
      <c r="L119">
        <v>31.03</v>
      </c>
      <c r="P119">
        <v>16.84</v>
      </c>
      <c r="R119">
        <v>75.06</v>
      </c>
      <c r="S119">
        <v>18.899999999999999</v>
      </c>
      <c r="T119">
        <v>47.11</v>
      </c>
      <c r="V119">
        <v>8.56</v>
      </c>
      <c r="W119">
        <v>13.02</v>
      </c>
      <c r="Y119">
        <v>13.09</v>
      </c>
      <c r="Z119">
        <v>1.03</v>
      </c>
      <c r="AA119">
        <v>17.079999999999998</v>
      </c>
      <c r="AB119" s="8">
        <f t="shared" si="1"/>
        <v>352.14999999999992</v>
      </c>
    </row>
    <row r="120" spans="1:28">
      <c r="A120" t="s">
        <v>138</v>
      </c>
      <c r="E120">
        <v>13.11</v>
      </c>
      <c r="K120">
        <v>27.07</v>
      </c>
      <c r="L120">
        <v>13.84</v>
      </c>
      <c r="P120">
        <v>20.260000000000002</v>
      </c>
      <c r="T120">
        <v>15.72</v>
      </c>
      <c r="W120">
        <v>28.2</v>
      </c>
      <c r="Z120">
        <v>2.63</v>
      </c>
      <c r="AA120">
        <v>10.5</v>
      </c>
      <c r="AB120" s="8">
        <f t="shared" si="1"/>
        <v>131.32999999999998</v>
      </c>
    </row>
    <row r="121" spans="1:28">
      <c r="A121" t="s">
        <v>173</v>
      </c>
      <c r="L121">
        <v>0.74</v>
      </c>
      <c r="AB121" s="8">
        <f t="shared" si="1"/>
        <v>0.74</v>
      </c>
    </row>
    <row r="122" spans="1:28">
      <c r="A122" t="s">
        <v>139</v>
      </c>
      <c r="B122">
        <v>19.690000000000001</v>
      </c>
      <c r="E122">
        <v>40.97</v>
      </c>
      <c r="F122">
        <v>3.99</v>
      </c>
      <c r="G122">
        <v>36.83</v>
      </c>
      <c r="H122">
        <v>92.26</v>
      </c>
      <c r="I122">
        <v>10.57</v>
      </c>
      <c r="J122">
        <v>8.42</v>
      </c>
      <c r="K122">
        <v>7.24</v>
      </c>
      <c r="L122">
        <v>4.99</v>
      </c>
      <c r="N122">
        <v>2.12</v>
      </c>
      <c r="O122">
        <v>0.53</v>
      </c>
      <c r="P122">
        <v>13.44</v>
      </c>
      <c r="Q122">
        <v>7.31</v>
      </c>
      <c r="R122">
        <v>22.98</v>
      </c>
      <c r="S122">
        <v>3.4</v>
      </c>
      <c r="T122">
        <v>9.9600000000000009</v>
      </c>
      <c r="U122">
        <v>1.26</v>
      </c>
      <c r="W122">
        <v>24.53</v>
      </c>
      <c r="X122">
        <v>1.63</v>
      </c>
      <c r="Y122">
        <v>8.32</v>
      </c>
      <c r="Z122">
        <v>113.25</v>
      </c>
      <c r="AA122">
        <v>42.98</v>
      </c>
      <c r="AB122" s="8">
        <f t="shared" si="1"/>
        <v>476.67</v>
      </c>
    </row>
    <row r="123" spans="1:28">
      <c r="A123" t="s">
        <v>140</v>
      </c>
      <c r="H123">
        <v>0.56000000000000005</v>
      </c>
      <c r="K123">
        <v>5.83</v>
      </c>
      <c r="R123">
        <v>8.3000000000000007</v>
      </c>
      <c r="T123">
        <v>4.8499999999999996</v>
      </c>
      <c r="W123">
        <v>0</v>
      </c>
      <c r="AB123" s="8">
        <f t="shared" si="1"/>
        <v>19.54</v>
      </c>
    </row>
    <row r="124" spans="1:28">
      <c r="A124" t="s">
        <v>141</v>
      </c>
      <c r="B124">
        <v>504.81</v>
      </c>
      <c r="D124">
        <v>0.43</v>
      </c>
      <c r="E124">
        <v>1137.43</v>
      </c>
      <c r="F124">
        <v>139.43</v>
      </c>
      <c r="G124">
        <v>2291.0500000000002</v>
      </c>
      <c r="H124">
        <v>14.21</v>
      </c>
      <c r="I124">
        <v>63.48</v>
      </c>
      <c r="J124">
        <v>716.15</v>
      </c>
      <c r="K124">
        <v>174.96</v>
      </c>
      <c r="L124">
        <v>129.71</v>
      </c>
      <c r="N124">
        <v>80.150000000000006</v>
      </c>
      <c r="O124">
        <v>46.94</v>
      </c>
      <c r="P124">
        <v>443.05</v>
      </c>
      <c r="R124">
        <v>2178.58</v>
      </c>
      <c r="S124">
        <v>45.16</v>
      </c>
      <c r="T124">
        <v>78.150000000000006</v>
      </c>
      <c r="V124">
        <v>1.96</v>
      </c>
      <c r="W124">
        <v>476.33</v>
      </c>
      <c r="X124">
        <v>113.33</v>
      </c>
      <c r="Y124">
        <v>142.13999999999999</v>
      </c>
      <c r="Z124">
        <v>2121.8200000000002</v>
      </c>
      <c r="AA124">
        <v>609.25</v>
      </c>
      <c r="AB124" s="8">
        <f t="shared" si="1"/>
        <v>11508.519999999999</v>
      </c>
    </row>
    <row r="125" spans="1:28">
      <c r="A125" t="s">
        <v>142</v>
      </c>
      <c r="B125">
        <v>1911.39</v>
      </c>
      <c r="C125">
        <v>46.57</v>
      </c>
      <c r="E125">
        <v>2914.56</v>
      </c>
      <c r="F125">
        <v>435.49</v>
      </c>
      <c r="G125">
        <v>2855.54</v>
      </c>
      <c r="H125">
        <v>87.07</v>
      </c>
      <c r="I125">
        <v>161.1</v>
      </c>
      <c r="J125">
        <v>6748.35</v>
      </c>
      <c r="K125">
        <v>1225.5999999999999</v>
      </c>
      <c r="L125">
        <v>1142.45</v>
      </c>
      <c r="N125">
        <v>63.98</v>
      </c>
      <c r="O125">
        <v>2.56</v>
      </c>
      <c r="P125">
        <v>4330.6099999999997</v>
      </c>
      <c r="R125">
        <v>5885.73</v>
      </c>
      <c r="S125">
        <v>82.74</v>
      </c>
      <c r="T125">
        <v>884.06</v>
      </c>
      <c r="U125">
        <v>3.76</v>
      </c>
      <c r="W125">
        <v>2187.81</v>
      </c>
      <c r="X125">
        <v>620.08000000000004</v>
      </c>
      <c r="Y125">
        <v>779.55</v>
      </c>
      <c r="Z125">
        <v>1980.64</v>
      </c>
      <c r="AA125">
        <v>1035.71</v>
      </c>
      <c r="AB125" s="8">
        <f t="shared" si="1"/>
        <v>35385.350000000006</v>
      </c>
    </row>
    <row r="126" spans="1:28">
      <c r="A126" t="s">
        <v>143</v>
      </c>
      <c r="B126">
        <v>496.9</v>
      </c>
      <c r="C126">
        <v>535.92999999999995</v>
      </c>
      <c r="D126">
        <v>571.47</v>
      </c>
      <c r="E126">
        <v>1768.06</v>
      </c>
      <c r="F126">
        <v>838.21</v>
      </c>
      <c r="G126">
        <v>64.87</v>
      </c>
      <c r="H126">
        <v>2492.08</v>
      </c>
      <c r="I126">
        <v>368.85</v>
      </c>
      <c r="J126">
        <v>405.99</v>
      </c>
      <c r="K126">
        <v>690.66</v>
      </c>
      <c r="L126">
        <v>578.29</v>
      </c>
      <c r="M126">
        <v>290.47000000000003</v>
      </c>
      <c r="N126">
        <v>281.81</v>
      </c>
      <c r="O126">
        <v>745.58</v>
      </c>
      <c r="P126">
        <v>303.27999999999997</v>
      </c>
      <c r="Q126">
        <v>1114.45</v>
      </c>
      <c r="R126">
        <v>850.43</v>
      </c>
      <c r="S126">
        <v>349.4</v>
      </c>
      <c r="T126">
        <v>718.5</v>
      </c>
      <c r="U126">
        <v>1168.6199999999999</v>
      </c>
      <c r="V126">
        <v>369.29</v>
      </c>
      <c r="W126">
        <v>977.76</v>
      </c>
      <c r="X126">
        <v>245.36</v>
      </c>
      <c r="Y126">
        <v>991.47</v>
      </c>
      <c r="Z126">
        <v>1557.58</v>
      </c>
      <c r="AA126">
        <v>504.23</v>
      </c>
      <c r="AB126" s="8">
        <f t="shared" si="1"/>
        <v>19279.540000000005</v>
      </c>
    </row>
    <row r="127" spans="1:28">
      <c r="A127" t="s">
        <v>144</v>
      </c>
      <c r="B127">
        <v>7.65</v>
      </c>
      <c r="C127">
        <v>70.13</v>
      </c>
      <c r="E127">
        <v>8.08</v>
      </c>
      <c r="F127">
        <v>23.73</v>
      </c>
      <c r="G127">
        <v>218.75</v>
      </c>
      <c r="H127">
        <v>3.67</v>
      </c>
      <c r="I127">
        <v>0</v>
      </c>
      <c r="J127">
        <v>18.7</v>
      </c>
      <c r="K127">
        <v>31.86</v>
      </c>
      <c r="L127">
        <v>23.99</v>
      </c>
      <c r="M127">
        <v>7.14</v>
      </c>
      <c r="O127">
        <v>19.16</v>
      </c>
      <c r="P127">
        <v>12.34</v>
      </c>
      <c r="Q127">
        <v>8.2100000000000009</v>
      </c>
      <c r="R127">
        <v>216.45</v>
      </c>
      <c r="S127">
        <v>30.25</v>
      </c>
      <c r="T127">
        <v>48.85</v>
      </c>
      <c r="U127">
        <v>7.59</v>
      </c>
      <c r="V127">
        <v>0</v>
      </c>
      <c r="W127">
        <v>5.75</v>
      </c>
      <c r="X127">
        <v>3.92</v>
      </c>
      <c r="Y127">
        <v>32.29</v>
      </c>
      <c r="Z127">
        <v>17.64</v>
      </c>
      <c r="AA127">
        <v>24.68</v>
      </c>
      <c r="AB127" s="8">
        <f t="shared" si="1"/>
        <v>840.82999999999993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0"/>
  <sheetViews>
    <sheetView topLeftCell="N1" workbookViewId="0">
      <pane ySplit="1" topLeftCell="A74" activePane="bottomLeft" state="frozen"/>
      <selection pane="bottomLeft" activeCell="AB91" sqref="AB91"/>
    </sheetView>
  </sheetViews>
  <sheetFormatPr defaultRowHeight="15"/>
  <cols>
    <col min="1" max="1" width="32.28515625" bestFit="1" customWidth="1"/>
    <col min="2" max="2" width="9" bestFit="1" customWidth="1"/>
    <col min="3" max="6" width="10" bestFit="1" customWidth="1"/>
    <col min="7" max="7" width="9" bestFit="1" customWidth="1"/>
    <col min="8" max="14" width="10" bestFit="1" customWidth="1"/>
    <col min="15" max="15" width="10.85546875" bestFit="1" customWidth="1"/>
    <col min="16" max="16" width="9" bestFit="1" customWidth="1"/>
    <col min="17" max="18" width="10" bestFit="1" customWidth="1"/>
    <col min="19" max="19" width="12.140625" bestFit="1" customWidth="1"/>
    <col min="20" max="20" width="10" bestFit="1" customWidth="1"/>
    <col min="21" max="21" width="13.5703125" bestFit="1" customWidth="1"/>
    <col min="22" max="22" width="10" bestFit="1" customWidth="1"/>
    <col min="23" max="23" width="10.42578125" bestFit="1" customWidth="1"/>
    <col min="24" max="25" width="12.140625" bestFit="1" customWidth="1"/>
    <col min="26" max="27" width="10" bestFit="1" customWidth="1"/>
    <col min="28" max="28" width="10" style="8" customWidth="1"/>
    <col min="29" max="29" width="11.140625" bestFit="1" customWidth="1"/>
    <col min="32" max="32" width="32.28515625" bestFit="1" customWidth="1"/>
    <col min="33" max="33" width="9" bestFit="1" customWidth="1"/>
  </cols>
  <sheetData>
    <row r="1" spans="1:33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162</v>
      </c>
      <c r="AC1" s="1" t="s">
        <v>175</v>
      </c>
    </row>
    <row r="2" spans="1:33">
      <c r="A2" t="s">
        <v>145</v>
      </c>
      <c r="E2">
        <v>12.04</v>
      </c>
      <c r="H2">
        <v>0.15</v>
      </c>
      <c r="AB2" s="8">
        <v>0</v>
      </c>
      <c r="AC2">
        <f>SUM(B2:AB2)</f>
        <v>12.19</v>
      </c>
      <c r="AF2" s="8"/>
      <c r="AG2" s="8"/>
    </row>
    <row r="3" spans="1:33">
      <c r="A3" t="s">
        <v>28</v>
      </c>
      <c r="E3">
        <v>1.36</v>
      </c>
      <c r="F3">
        <v>0.04</v>
      </c>
      <c r="G3">
        <v>15.7</v>
      </c>
      <c r="H3">
        <v>2.57</v>
      </c>
      <c r="J3">
        <v>0.2</v>
      </c>
      <c r="K3">
        <v>15.03</v>
      </c>
      <c r="L3">
        <v>0.45</v>
      </c>
      <c r="N3">
        <v>0.65</v>
      </c>
      <c r="Q3">
        <v>0</v>
      </c>
      <c r="R3">
        <v>0.45</v>
      </c>
      <c r="U3">
        <v>0.37</v>
      </c>
      <c r="W3">
        <v>16.350000000000001</v>
      </c>
      <c r="X3">
        <v>8.0500000000000007</v>
      </c>
      <c r="Z3">
        <v>24.81</v>
      </c>
      <c r="AA3">
        <v>0.11</v>
      </c>
      <c r="AB3" s="8">
        <v>29.05</v>
      </c>
      <c r="AC3" s="8">
        <f t="shared" ref="AC3:AC66" si="0">SUM(B3:AB3)</f>
        <v>115.19</v>
      </c>
      <c r="AE3" s="8"/>
      <c r="AF3" s="8"/>
      <c r="AG3" s="8"/>
    </row>
    <row r="4" spans="1:33">
      <c r="A4" t="s">
        <v>29</v>
      </c>
      <c r="C4">
        <v>0</v>
      </c>
      <c r="E4">
        <v>0</v>
      </c>
      <c r="F4">
        <v>4.21</v>
      </c>
      <c r="H4">
        <v>4.21</v>
      </c>
      <c r="K4">
        <v>4.9400000000000004</v>
      </c>
      <c r="Q4">
        <v>4.79</v>
      </c>
      <c r="W4">
        <v>0.72</v>
      </c>
      <c r="Z4">
        <v>1.0900000000000001</v>
      </c>
      <c r="AA4">
        <v>7.6</v>
      </c>
      <c r="AB4" s="8">
        <v>0</v>
      </c>
      <c r="AC4" s="8">
        <f t="shared" si="0"/>
        <v>27.559999999999995</v>
      </c>
      <c r="AE4" s="8"/>
      <c r="AF4" s="8"/>
      <c r="AG4" s="8"/>
    </row>
    <row r="5" spans="1:33">
      <c r="A5" t="s">
        <v>178</v>
      </c>
      <c r="B5">
        <v>89.35</v>
      </c>
      <c r="C5">
        <v>6.8</v>
      </c>
      <c r="D5">
        <v>17.66</v>
      </c>
      <c r="E5">
        <v>400.19</v>
      </c>
      <c r="F5">
        <v>312.85000000000002</v>
      </c>
      <c r="G5">
        <v>22.36</v>
      </c>
      <c r="H5">
        <v>53.21</v>
      </c>
      <c r="I5">
        <v>62.17</v>
      </c>
      <c r="J5">
        <v>71.44</v>
      </c>
      <c r="K5">
        <v>77.64</v>
      </c>
      <c r="L5">
        <v>147.63</v>
      </c>
      <c r="M5">
        <v>17.95</v>
      </c>
      <c r="N5">
        <v>14.58</v>
      </c>
      <c r="O5">
        <v>5.75</v>
      </c>
      <c r="P5">
        <v>22.45</v>
      </c>
      <c r="Q5">
        <v>80.62</v>
      </c>
      <c r="R5">
        <v>29.72</v>
      </c>
      <c r="S5">
        <v>47.79</v>
      </c>
      <c r="T5">
        <v>47.73</v>
      </c>
      <c r="U5">
        <v>4.9400000000000004</v>
      </c>
      <c r="V5">
        <v>17.77</v>
      </c>
      <c r="W5">
        <v>95.37</v>
      </c>
      <c r="X5">
        <v>82.43</v>
      </c>
      <c r="Y5">
        <v>55.22</v>
      </c>
      <c r="Z5">
        <v>154.22</v>
      </c>
      <c r="AA5">
        <v>50.67</v>
      </c>
      <c r="AB5" s="8">
        <v>62.81</v>
      </c>
      <c r="AC5" s="8">
        <f t="shared" si="0"/>
        <v>2051.3200000000006</v>
      </c>
      <c r="AE5" s="8"/>
      <c r="AF5" s="8"/>
      <c r="AG5" s="8"/>
    </row>
    <row r="6" spans="1:33">
      <c r="A6" t="s">
        <v>179</v>
      </c>
      <c r="B6">
        <v>42.57</v>
      </c>
      <c r="E6">
        <v>90.43</v>
      </c>
      <c r="F6">
        <v>34.479999999999997</v>
      </c>
      <c r="G6">
        <v>17.399999999999999</v>
      </c>
      <c r="H6">
        <v>57.85</v>
      </c>
      <c r="I6">
        <v>40.5</v>
      </c>
      <c r="J6">
        <v>41.35</v>
      </c>
      <c r="K6">
        <v>20.74</v>
      </c>
      <c r="L6">
        <v>47.36</v>
      </c>
      <c r="N6">
        <v>26.77</v>
      </c>
      <c r="R6">
        <v>12.09</v>
      </c>
      <c r="S6">
        <v>23.39</v>
      </c>
      <c r="T6">
        <v>66.56</v>
      </c>
      <c r="U6">
        <v>20.21</v>
      </c>
      <c r="V6">
        <v>5.31</v>
      </c>
      <c r="W6">
        <v>53.47</v>
      </c>
      <c r="X6">
        <v>14.44</v>
      </c>
      <c r="Y6">
        <v>48.96</v>
      </c>
      <c r="Z6">
        <v>116.32</v>
      </c>
      <c r="AA6">
        <v>15.77</v>
      </c>
      <c r="AB6" s="8">
        <v>27.13</v>
      </c>
      <c r="AC6" s="8">
        <f t="shared" si="0"/>
        <v>823.1</v>
      </c>
      <c r="AE6" s="8"/>
      <c r="AF6" s="8"/>
      <c r="AG6" s="8"/>
    </row>
    <row r="7" spans="1:33">
      <c r="A7" t="s">
        <v>31</v>
      </c>
      <c r="H7">
        <v>0</v>
      </c>
      <c r="R7">
        <v>4.45</v>
      </c>
      <c r="AB7" s="8">
        <v>0</v>
      </c>
      <c r="AC7" s="8">
        <f t="shared" si="0"/>
        <v>4.45</v>
      </c>
      <c r="AE7" s="8"/>
      <c r="AF7" s="8"/>
      <c r="AG7" s="8"/>
    </row>
    <row r="8" spans="1:33">
      <c r="A8" t="s">
        <v>32</v>
      </c>
      <c r="F8">
        <v>0</v>
      </c>
      <c r="G8">
        <v>0.92</v>
      </c>
      <c r="Q8">
        <v>7.55</v>
      </c>
      <c r="AB8" s="8">
        <v>0</v>
      </c>
      <c r="AC8" s="8">
        <f t="shared" si="0"/>
        <v>8.4700000000000006</v>
      </c>
      <c r="AE8" s="8"/>
      <c r="AF8" s="8"/>
      <c r="AG8" s="8"/>
    </row>
    <row r="9" spans="1:33">
      <c r="A9" t="s">
        <v>33</v>
      </c>
      <c r="G9">
        <v>6.26</v>
      </c>
      <c r="R9">
        <v>72.25</v>
      </c>
      <c r="AA9">
        <v>2.23</v>
      </c>
      <c r="AB9" s="8">
        <v>0</v>
      </c>
      <c r="AC9" s="8">
        <f t="shared" si="0"/>
        <v>80.740000000000009</v>
      </c>
      <c r="AE9" s="8"/>
      <c r="AF9" s="8"/>
      <c r="AG9" s="8"/>
    </row>
    <row r="10" spans="1:33">
      <c r="A10" t="s">
        <v>34</v>
      </c>
      <c r="B10">
        <v>6244.93</v>
      </c>
      <c r="C10">
        <v>18.12</v>
      </c>
      <c r="D10">
        <v>40.18</v>
      </c>
      <c r="E10">
        <v>18586.87</v>
      </c>
      <c r="F10">
        <v>2110.7199999999998</v>
      </c>
      <c r="G10">
        <v>3857.27</v>
      </c>
      <c r="H10">
        <v>1455.03</v>
      </c>
      <c r="I10">
        <v>1225.3599999999999</v>
      </c>
      <c r="J10">
        <v>6578</v>
      </c>
      <c r="K10">
        <v>6153.03</v>
      </c>
      <c r="L10">
        <v>7229.59</v>
      </c>
      <c r="N10">
        <v>439.69</v>
      </c>
      <c r="O10">
        <v>140.15</v>
      </c>
      <c r="P10">
        <v>4035.12</v>
      </c>
      <c r="Q10">
        <v>119.66</v>
      </c>
      <c r="R10">
        <v>6220.95</v>
      </c>
      <c r="S10">
        <v>99.85</v>
      </c>
      <c r="T10">
        <v>4162.3900000000003</v>
      </c>
      <c r="U10">
        <v>248.62</v>
      </c>
      <c r="V10">
        <v>26.58</v>
      </c>
      <c r="W10">
        <v>7057.98</v>
      </c>
      <c r="X10">
        <v>2581.61</v>
      </c>
      <c r="Y10">
        <v>1892.16</v>
      </c>
      <c r="Z10">
        <v>28984.83</v>
      </c>
      <c r="AA10">
        <v>4516.63</v>
      </c>
      <c r="AB10" s="8">
        <v>2212.46</v>
      </c>
      <c r="AC10" s="8">
        <f t="shared" si="0"/>
        <v>116237.78000000001</v>
      </c>
      <c r="AE10" s="8"/>
      <c r="AF10" s="8"/>
      <c r="AG10" s="8"/>
    </row>
    <row r="11" spans="1:33">
      <c r="A11" t="s">
        <v>35</v>
      </c>
      <c r="B11">
        <v>3720.4</v>
      </c>
      <c r="C11">
        <v>23.69</v>
      </c>
      <c r="D11">
        <v>15.74</v>
      </c>
      <c r="E11">
        <v>10649.36</v>
      </c>
      <c r="F11">
        <v>1334.71</v>
      </c>
      <c r="G11">
        <v>2417.75</v>
      </c>
      <c r="H11">
        <v>661.17</v>
      </c>
      <c r="I11">
        <v>139.37</v>
      </c>
      <c r="J11">
        <v>7951.11</v>
      </c>
      <c r="K11">
        <v>3279.83</v>
      </c>
      <c r="L11">
        <v>4182.66</v>
      </c>
      <c r="N11">
        <v>235.8</v>
      </c>
      <c r="O11">
        <v>52.72</v>
      </c>
      <c r="P11">
        <v>5598.01</v>
      </c>
      <c r="Q11">
        <v>19.09</v>
      </c>
      <c r="R11">
        <v>6004.83</v>
      </c>
      <c r="S11">
        <v>48.06</v>
      </c>
      <c r="T11">
        <v>2525.27</v>
      </c>
      <c r="U11">
        <v>112.25</v>
      </c>
      <c r="V11">
        <v>16.98</v>
      </c>
      <c r="W11">
        <v>7090.61</v>
      </c>
      <c r="X11">
        <v>1613.89</v>
      </c>
      <c r="Y11">
        <v>1307.8599999999999</v>
      </c>
      <c r="Z11">
        <v>5602.04</v>
      </c>
      <c r="AA11">
        <v>1803.4</v>
      </c>
      <c r="AB11" s="8">
        <v>979.54</v>
      </c>
      <c r="AC11" s="8">
        <f t="shared" si="0"/>
        <v>67386.139999999985</v>
      </c>
      <c r="AE11" s="8"/>
      <c r="AF11" s="8"/>
      <c r="AG11" s="8"/>
    </row>
    <row r="12" spans="1:33">
      <c r="A12" t="s">
        <v>36</v>
      </c>
      <c r="B12">
        <v>699.02</v>
      </c>
      <c r="E12">
        <v>1085.5899999999999</v>
      </c>
      <c r="G12">
        <v>701.92</v>
      </c>
      <c r="I12">
        <v>30.15</v>
      </c>
      <c r="J12">
        <v>646.11</v>
      </c>
      <c r="K12">
        <v>350.16</v>
      </c>
      <c r="L12">
        <v>291.86</v>
      </c>
      <c r="O12">
        <v>4.1900000000000004</v>
      </c>
      <c r="P12">
        <v>303.44</v>
      </c>
      <c r="R12">
        <v>1074.29</v>
      </c>
      <c r="S12">
        <v>12.31</v>
      </c>
      <c r="T12">
        <v>236.57</v>
      </c>
      <c r="U12">
        <v>11.86</v>
      </c>
      <c r="W12">
        <v>555.4</v>
      </c>
      <c r="X12">
        <v>141.28</v>
      </c>
      <c r="Y12">
        <v>235.12</v>
      </c>
      <c r="Z12">
        <v>1886.78</v>
      </c>
      <c r="AA12">
        <v>346.53</v>
      </c>
      <c r="AB12" s="8">
        <v>153.79</v>
      </c>
      <c r="AC12" s="8">
        <f t="shared" si="0"/>
        <v>8766.3700000000008</v>
      </c>
      <c r="AE12" s="8"/>
      <c r="AF12" s="8"/>
      <c r="AG12" s="8"/>
    </row>
    <row r="13" spans="1:33">
      <c r="A13" t="s">
        <v>37</v>
      </c>
      <c r="B13">
        <v>17.010000000000002</v>
      </c>
      <c r="E13">
        <v>143.32</v>
      </c>
      <c r="G13">
        <v>64.599999999999994</v>
      </c>
      <c r="J13">
        <v>70.28</v>
      </c>
      <c r="K13">
        <v>21.82</v>
      </c>
      <c r="P13">
        <v>95.9</v>
      </c>
      <c r="R13">
        <v>56.36</v>
      </c>
      <c r="T13">
        <v>26.78</v>
      </c>
      <c r="W13">
        <v>14.96</v>
      </c>
      <c r="X13">
        <v>18.420000000000002</v>
      </c>
      <c r="Y13">
        <v>61.86</v>
      </c>
      <c r="AB13" s="8">
        <v>6.82</v>
      </c>
      <c r="AC13" s="8">
        <f t="shared" si="0"/>
        <v>598.13</v>
      </c>
      <c r="AE13" s="8"/>
      <c r="AF13" s="8"/>
      <c r="AG13" s="8"/>
    </row>
    <row r="14" spans="1:33">
      <c r="A14" t="s">
        <v>38</v>
      </c>
      <c r="E14">
        <v>14.22</v>
      </c>
      <c r="G14">
        <v>25.34</v>
      </c>
      <c r="I14">
        <v>0.33</v>
      </c>
      <c r="J14">
        <v>0.37</v>
      </c>
      <c r="P14">
        <v>6.38</v>
      </c>
      <c r="Q14">
        <v>0.28999999999999998</v>
      </c>
      <c r="T14">
        <v>3.54</v>
      </c>
      <c r="W14">
        <v>4.32</v>
      </c>
      <c r="AB14" s="8">
        <v>0</v>
      </c>
      <c r="AC14" s="8">
        <f t="shared" si="0"/>
        <v>54.79</v>
      </c>
      <c r="AE14" s="8"/>
      <c r="AF14" s="8"/>
      <c r="AG14" s="8"/>
    </row>
    <row r="15" spans="1:33">
      <c r="A15" t="s">
        <v>39</v>
      </c>
      <c r="F15">
        <v>0</v>
      </c>
      <c r="G15">
        <v>2.5099999999999998</v>
      </c>
      <c r="AB15" s="8">
        <v>0</v>
      </c>
      <c r="AC15" s="8">
        <f t="shared" si="0"/>
        <v>2.5099999999999998</v>
      </c>
      <c r="AE15" s="8"/>
      <c r="AF15" s="8"/>
      <c r="AG15" s="8"/>
    </row>
    <row r="16" spans="1:33">
      <c r="A16" t="s">
        <v>40</v>
      </c>
      <c r="Z16">
        <v>18.79</v>
      </c>
      <c r="AB16" s="8">
        <v>0</v>
      </c>
      <c r="AC16" s="8">
        <f t="shared" si="0"/>
        <v>18.79</v>
      </c>
      <c r="AE16" s="8"/>
      <c r="AF16" s="8"/>
      <c r="AG16" s="8"/>
    </row>
    <row r="17" spans="1:33">
      <c r="A17" t="s">
        <v>41</v>
      </c>
      <c r="E17">
        <v>0.78</v>
      </c>
      <c r="G17">
        <v>6.43</v>
      </c>
      <c r="L17">
        <v>0.57999999999999996</v>
      </c>
      <c r="N17">
        <v>0.12</v>
      </c>
      <c r="W17">
        <v>7.21</v>
      </c>
      <c r="AB17" s="8">
        <v>1.1299999999999999</v>
      </c>
      <c r="AC17" s="8">
        <f t="shared" si="0"/>
        <v>16.25</v>
      </c>
      <c r="AE17" s="8"/>
      <c r="AF17" s="8"/>
      <c r="AG17" s="8"/>
    </row>
    <row r="18" spans="1:33">
      <c r="A18" t="s">
        <v>180</v>
      </c>
      <c r="T18">
        <v>5.57</v>
      </c>
      <c r="AB18" s="8">
        <v>0</v>
      </c>
      <c r="AC18" s="8">
        <f t="shared" si="0"/>
        <v>5.57</v>
      </c>
      <c r="AE18" s="8"/>
      <c r="AF18" s="8"/>
      <c r="AG18" s="8"/>
    </row>
    <row r="19" spans="1:33">
      <c r="A19" t="s">
        <v>42</v>
      </c>
      <c r="E19">
        <v>10.37</v>
      </c>
      <c r="G19">
        <v>146.31</v>
      </c>
      <c r="H19">
        <v>1.59</v>
      </c>
      <c r="I19">
        <v>5.59</v>
      </c>
      <c r="J19">
        <v>234.46</v>
      </c>
      <c r="K19">
        <v>0.31</v>
      </c>
      <c r="L19">
        <v>7.9</v>
      </c>
      <c r="P19">
        <v>11.53</v>
      </c>
      <c r="R19">
        <v>9.69</v>
      </c>
      <c r="S19">
        <v>1.48</v>
      </c>
      <c r="Z19">
        <v>2.0099999999999998</v>
      </c>
      <c r="AB19" s="8">
        <v>1.27</v>
      </c>
      <c r="AC19" s="8">
        <f t="shared" si="0"/>
        <v>432.51</v>
      </c>
      <c r="AE19" s="8"/>
      <c r="AF19" s="8"/>
      <c r="AG19" s="8"/>
    </row>
    <row r="20" spans="1:33">
      <c r="A20" t="s">
        <v>43</v>
      </c>
      <c r="E20">
        <v>0.42</v>
      </c>
      <c r="F20">
        <v>0</v>
      </c>
      <c r="G20">
        <v>36.57</v>
      </c>
      <c r="I20">
        <v>2.2200000000000002</v>
      </c>
      <c r="J20">
        <v>38.19</v>
      </c>
      <c r="P20">
        <v>1.41</v>
      </c>
      <c r="R20">
        <v>0</v>
      </c>
      <c r="AB20" s="8">
        <v>0</v>
      </c>
      <c r="AC20" s="8">
        <f t="shared" si="0"/>
        <v>78.81</v>
      </c>
      <c r="AE20" s="8"/>
      <c r="AF20" s="8"/>
      <c r="AG20" s="8"/>
    </row>
    <row r="21" spans="1:33">
      <c r="A21" t="s">
        <v>44</v>
      </c>
      <c r="G21">
        <v>76.06</v>
      </c>
      <c r="H21">
        <v>1.73</v>
      </c>
      <c r="I21">
        <v>3.36</v>
      </c>
      <c r="J21">
        <v>6.54</v>
      </c>
      <c r="P21">
        <v>4.42</v>
      </c>
      <c r="R21">
        <v>95.85</v>
      </c>
      <c r="Z21">
        <v>16.13</v>
      </c>
      <c r="AB21" s="8">
        <v>0</v>
      </c>
      <c r="AC21" s="8">
        <f t="shared" si="0"/>
        <v>204.09</v>
      </c>
      <c r="AE21" s="8"/>
      <c r="AF21" s="8"/>
      <c r="AG21" s="8"/>
    </row>
    <row r="22" spans="1:33">
      <c r="A22" t="s">
        <v>45</v>
      </c>
      <c r="B22">
        <v>0.68</v>
      </c>
      <c r="C22">
        <v>2</v>
      </c>
      <c r="D22">
        <v>0</v>
      </c>
      <c r="E22">
        <v>57.66</v>
      </c>
      <c r="F22">
        <v>0.15</v>
      </c>
      <c r="G22">
        <v>83.47</v>
      </c>
      <c r="H22">
        <v>30.62</v>
      </c>
      <c r="I22">
        <v>12.81</v>
      </c>
      <c r="J22">
        <v>1.97</v>
      </c>
      <c r="N22">
        <v>2.2200000000000002</v>
      </c>
      <c r="P22">
        <v>13.7</v>
      </c>
      <c r="Q22">
        <v>1.37</v>
      </c>
      <c r="R22">
        <v>24.7</v>
      </c>
      <c r="S22">
        <v>0.71</v>
      </c>
      <c r="T22">
        <v>5.56</v>
      </c>
      <c r="U22">
        <v>0.46</v>
      </c>
      <c r="W22">
        <v>3.35</v>
      </c>
      <c r="Y22">
        <v>0.2</v>
      </c>
      <c r="Z22">
        <v>16.89</v>
      </c>
      <c r="AB22" s="8">
        <v>14.17</v>
      </c>
      <c r="AC22" s="8">
        <f t="shared" si="0"/>
        <v>272.69</v>
      </c>
      <c r="AE22" s="8"/>
      <c r="AF22" s="8"/>
      <c r="AG22" s="8"/>
    </row>
    <row r="23" spans="1:33">
      <c r="A23" t="s">
        <v>46</v>
      </c>
      <c r="E23">
        <v>18.75</v>
      </c>
      <c r="G23">
        <v>150.94</v>
      </c>
      <c r="H23">
        <v>12.21</v>
      </c>
      <c r="I23">
        <v>4.53</v>
      </c>
      <c r="J23">
        <v>9.39</v>
      </c>
      <c r="L23">
        <v>3.8</v>
      </c>
      <c r="N23">
        <v>0</v>
      </c>
      <c r="P23">
        <v>4.68</v>
      </c>
      <c r="R23">
        <v>19.920000000000002</v>
      </c>
      <c r="S23">
        <v>2.33</v>
      </c>
      <c r="Z23">
        <v>38.67</v>
      </c>
      <c r="AB23" s="8">
        <v>13.09</v>
      </c>
      <c r="AC23" s="8">
        <f t="shared" si="0"/>
        <v>278.31</v>
      </c>
      <c r="AE23" s="8"/>
      <c r="AF23" s="8"/>
      <c r="AG23" s="8"/>
    </row>
    <row r="24" spans="1:33">
      <c r="A24" t="s">
        <v>47</v>
      </c>
      <c r="G24">
        <v>12.32</v>
      </c>
      <c r="Z24">
        <v>0</v>
      </c>
      <c r="AB24" s="8">
        <v>0</v>
      </c>
      <c r="AC24" s="8">
        <f t="shared" si="0"/>
        <v>12.32</v>
      </c>
      <c r="AE24" s="8"/>
      <c r="AF24" s="8"/>
      <c r="AG24" s="8"/>
    </row>
    <row r="25" spans="1:33">
      <c r="A25" t="s">
        <v>48</v>
      </c>
      <c r="H25">
        <v>0</v>
      </c>
      <c r="R25">
        <v>12.9</v>
      </c>
      <c r="T25">
        <v>2.29</v>
      </c>
      <c r="AB25" s="8">
        <v>0</v>
      </c>
      <c r="AC25" s="8">
        <f t="shared" si="0"/>
        <v>15.190000000000001</v>
      </c>
      <c r="AE25" s="8"/>
      <c r="AF25" s="8"/>
      <c r="AG25" s="8"/>
    </row>
    <row r="26" spans="1:33">
      <c r="A26" t="s">
        <v>49</v>
      </c>
      <c r="B26">
        <v>49.02</v>
      </c>
      <c r="C26">
        <v>0.34</v>
      </c>
      <c r="D26">
        <v>1.63</v>
      </c>
      <c r="E26">
        <v>32.19</v>
      </c>
      <c r="F26">
        <v>3.59</v>
      </c>
      <c r="G26">
        <v>21.13</v>
      </c>
      <c r="H26">
        <v>19.260000000000002</v>
      </c>
      <c r="I26">
        <v>9.4700000000000006</v>
      </c>
      <c r="J26">
        <v>19.920000000000002</v>
      </c>
      <c r="K26">
        <v>88.9</v>
      </c>
      <c r="L26">
        <v>95.08</v>
      </c>
      <c r="N26">
        <v>4.6900000000000004</v>
      </c>
      <c r="P26">
        <v>123</v>
      </c>
      <c r="Q26">
        <v>0.9</v>
      </c>
      <c r="R26">
        <v>99.03</v>
      </c>
      <c r="T26">
        <v>50.95</v>
      </c>
      <c r="U26">
        <v>8.32</v>
      </c>
      <c r="W26">
        <v>5.81</v>
      </c>
      <c r="X26">
        <v>13.86</v>
      </c>
      <c r="Y26">
        <v>1.32</v>
      </c>
      <c r="Z26">
        <v>209.57</v>
      </c>
      <c r="AB26" s="8">
        <v>12.65</v>
      </c>
      <c r="AC26" s="8">
        <f t="shared" si="0"/>
        <v>870.63</v>
      </c>
      <c r="AE26" s="8"/>
      <c r="AF26" s="8"/>
      <c r="AG26" s="8"/>
    </row>
    <row r="27" spans="1:33">
      <c r="A27" t="s">
        <v>50</v>
      </c>
      <c r="E27">
        <v>6.82</v>
      </c>
      <c r="G27">
        <v>105.6</v>
      </c>
      <c r="H27">
        <v>1.4</v>
      </c>
      <c r="I27">
        <v>6.23</v>
      </c>
      <c r="K27">
        <v>4.03</v>
      </c>
      <c r="P27">
        <v>11.62</v>
      </c>
      <c r="Z27">
        <v>7.96</v>
      </c>
      <c r="AB27" s="8">
        <v>0</v>
      </c>
      <c r="AC27" s="8">
        <f t="shared" si="0"/>
        <v>143.66</v>
      </c>
      <c r="AE27" s="8"/>
      <c r="AF27" s="8"/>
      <c r="AG27" s="8"/>
    </row>
    <row r="28" spans="1:33">
      <c r="A28" t="s">
        <v>51</v>
      </c>
      <c r="G28">
        <v>135.82</v>
      </c>
      <c r="I28">
        <v>3.75</v>
      </c>
      <c r="J28">
        <v>0.25</v>
      </c>
      <c r="N28">
        <v>1.25</v>
      </c>
      <c r="P28">
        <v>2.99</v>
      </c>
      <c r="AB28" s="8">
        <v>0</v>
      </c>
      <c r="AC28" s="8">
        <f t="shared" si="0"/>
        <v>144.06</v>
      </c>
      <c r="AE28" s="8"/>
      <c r="AF28" s="8"/>
      <c r="AG28" s="8"/>
    </row>
    <row r="29" spans="1:33">
      <c r="A29" t="s">
        <v>52</v>
      </c>
      <c r="E29">
        <v>0.25</v>
      </c>
      <c r="G29">
        <v>1.48</v>
      </c>
      <c r="H29">
        <v>0.44</v>
      </c>
      <c r="AB29" s="8">
        <v>0</v>
      </c>
      <c r="AC29" s="8">
        <f t="shared" si="0"/>
        <v>2.17</v>
      </c>
      <c r="AE29" s="8"/>
      <c r="AF29" s="8"/>
      <c r="AG29" s="8"/>
    </row>
    <row r="30" spans="1:33">
      <c r="A30" t="s">
        <v>53</v>
      </c>
      <c r="G30">
        <v>17.11</v>
      </c>
      <c r="AB30" s="8">
        <v>0</v>
      </c>
      <c r="AC30" s="8">
        <f t="shared" si="0"/>
        <v>17.11</v>
      </c>
      <c r="AE30" s="8"/>
      <c r="AF30" s="8"/>
      <c r="AG30" s="8"/>
    </row>
    <row r="31" spans="1:33">
      <c r="A31" t="s">
        <v>54</v>
      </c>
      <c r="G31">
        <v>15.72</v>
      </c>
      <c r="AB31" s="8">
        <v>0</v>
      </c>
      <c r="AC31" s="8">
        <f t="shared" si="0"/>
        <v>15.72</v>
      </c>
      <c r="AE31" s="8"/>
      <c r="AF31" s="8"/>
      <c r="AG31" s="8"/>
    </row>
    <row r="32" spans="1:33">
      <c r="A32" t="s">
        <v>55</v>
      </c>
      <c r="G32">
        <v>2.0699999999999998</v>
      </c>
      <c r="K32">
        <v>0.79</v>
      </c>
      <c r="L32">
        <v>0.76</v>
      </c>
      <c r="AA32">
        <v>0.71</v>
      </c>
      <c r="AB32" s="8">
        <v>0</v>
      </c>
      <c r="AC32" s="8">
        <f t="shared" si="0"/>
        <v>4.33</v>
      </c>
      <c r="AE32" s="8"/>
      <c r="AF32" s="8"/>
      <c r="AG32" s="8"/>
    </row>
    <row r="33" spans="1:33">
      <c r="A33" t="s">
        <v>56</v>
      </c>
      <c r="E33">
        <v>26.02</v>
      </c>
      <c r="G33">
        <v>12.07</v>
      </c>
      <c r="J33">
        <v>10.02</v>
      </c>
      <c r="K33">
        <v>15.55</v>
      </c>
      <c r="L33">
        <v>18.079999999999998</v>
      </c>
      <c r="P33">
        <v>3.7</v>
      </c>
      <c r="R33">
        <v>7.66</v>
      </c>
      <c r="T33">
        <v>13.37</v>
      </c>
      <c r="W33">
        <v>16.66</v>
      </c>
      <c r="X33">
        <v>8</v>
      </c>
      <c r="AA33">
        <v>3.51</v>
      </c>
      <c r="AB33" s="8">
        <v>0</v>
      </c>
      <c r="AC33" s="8">
        <f t="shared" si="0"/>
        <v>134.63999999999999</v>
      </c>
      <c r="AE33" s="8"/>
      <c r="AF33" s="8"/>
      <c r="AG33" s="8"/>
    </row>
    <row r="34" spans="1:33">
      <c r="A34" t="s">
        <v>154</v>
      </c>
      <c r="R34">
        <v>2.75</v>
      </c>
      <c r="AB34" s="8">
        <v>0</v>
      </c>
      <c r="AC34" s="8">
        <f t="shared" si="0"/>
        <v>2.75</v>
      </c>
      <c r="AE34" s="8"/>
      <c r="AF34" s="8"/>
      <c r="AG34" s="8"/>
    </row>
    <row r="35" spans="1:33">
      <c r="A35" t="s">
        <v>57</v>
      </c>
      <c r="E35">
        <v>1.47</v>
      </c>
      <c r="G35">
        <v>32.56</v>
      </c>
      <c r="R35">
        <v>16.39</v>
      </c>
      <c r="AB35" s="8">
        <v>0</v>
      </c>
      <c r="AC35" s="8">
        <f t="shared" si="0"/>
        <v>50.42</v>
      </c>
      <c r="AE35" s="8"/>
      <c r="AF35" s="8"/>
      <c r="AG35" s="8"/>
    </row>
    <row r="36" spans="1:33">
      <c r="A36" t="s">
        <v>176</v>
      </c>
      <c r="O36">
        <v>0.65</v>
      </c>
      <c r="AB36" s="8">
        <v>0</v>
      </c>
      <c r="AC36" s="8">
        <f t="shared" si="0"/>
        <v>0.65</v>
      </c>
      <c r="AE36" s="8"/>
      <c r="AF36" s="8"/>
      <c r="AG36" s="8"/>
    </row>
    <row r="37" spans="1:33">
      <c r="A37" t="s">
        <v>165</v>
      </c>
      <c r="J37">
        <v>0.01</v>
      </c>
      <c r="AB37" s="8">
        <v>0</v>
      </c>
      <c r="AC37" s="8">
        <f t="shared" si="0"/>
        <v>0.01</v>
      </c>
      <c r="AE37" s="8"/>
      <c r="AF37" s="8"/>
      <c r="AG37" s="8"/>
    </row>
    <row r="38" spans="1:33">
      <c r="A38" t="s">
        <v>58</v>
      </c>
      <c r="E38">
        <v>68.73</v>
      </c>
      <c r="G38">
        <v>1.17</v>
      </c>
      <c r="K38">
        <v>31.4</v>
      </c>
      <c r="Q38">
        <v>0</v>
      </c>
      <c r="R38">
        <v>36.97</v>
      </c>
      <c r="X38">
        <v>29.22</v>
      </c>
      <c r="AB38" s="8">
        <v>0</v>
      </c>
      <c r="AC38" s="8">
        <f t="shared" si="0"/>
        <v>167.49</v>
      </c>
      <c r="AE38" s="8"/>
      <c r="AF38" s="8"/>
      <c r="AG38" s="8"/>
    </row>
    <row r="39" spans="1:33">
      <c r="A39" t="s">
        <v>59</v>
      </c>
      <c r="B39">
        <v>14.48</v>
      </c>
      <c r="C39">
        <v>49.03</v>
      </c>
      <c r="D39">
        <v>23.09</v>
      </c>
      <c r="E39">
        <v>305.58999999999997</v>
      </c>
      <c r="F39">
        <v>37.090000000000003</v>
      </c>
      <c r="H39">
        <v>112.51</v>
      </c>
      <c r="I39">
        <v>129.74</v>
      </c>
      <c r="J39">
        <v>5.83</v>
      </c>
      <c r="K39">
        <v>44.39</v>
      </c>
      <c r="L39">
        <v>33.81</v>
      </c>
      <c r="M39">
        <v>81.400000000000006</v>
      </c>
      <c r="N39">
        <v>18.739999999999998</v>
      </c>
      <c r="O39">
        <v>26.19</v>
      </c>
      <c r="P39">
        <v>17.28</v>
      </c>
      <c r="Q39">
        <v>104.3</v>
      </c>
      <c r="R39">
        <v>17.25</v>
      </c>
      <c r="S39">
        <v>10.67</v>
      </c>
      <c r="T39">
        <v>9.52</v>
      </c>
      <c r="U39">
        <v>78.05</v>
      </c>
      <c r="V39">
        <v>57.04</v>
      </c>
      <c r="W39">
        <v>71.489999999999995</v>
      </c>
      <c r="X39">
        <v>39.14</v>
      </c>
      <c r="Y39">
        <v>18.82</v>
      </c>
      <c r="Z39">
        <v>25.88</v>
      </c>
      <c r="AA39">
        <v>26.68</v>
      </c>
      <c r="AB39" s="8">
        <v>0</v>
      </c>
      <c r="AC39" s="8">
        <f t="shared" si="0"/>
        <v>1358.01</v>
      </c>
      <c r="AE39" s="8"/>
      <c r="AF39" s="8"/>
      <c r="AG39" s="8"/>
    </row>
    <row r="40" spans="1:33">
      <c r="A40" t="s">
        <v>146</v>
      </c>
      <c r="B40">
        <v>78.44</v>
      </c>
      <c r="C40">
        <v>3.04</v>
      </c>
      <c r="E40">
        <v>168.37</v>
      </c>
      <c r="F40">
        <v>24.16</v>
      </c>
      <c r="G40">
        <v>7.85</v>
      </c>
      <c r="H40">
        <v>18.09</v>
      </c>
      <c r="J40">
        <v>46.45</v>
      </c>
      <c r="K40">
        <v>75.86</v>
      </c>
      <c r="L40">
        <v>37.03</v>
      </c>
      <c r="P40">
        <v>80.06</v>
      </c>
      <c r="Q40">
        <v>0.82</v>
      </c>
      <c r="R40">
        <v>109.68</v>
      </c>
      <c r="T40">
        <v>67.25</v>
      </c>
      <c r="V40">
        <v>2.79</v>
      </c>
      <c r="W40">
        <v>72.930000000000007</v>
      </c>
      <c r="X40">
        <v>25.69</v>
      </c>
      <c r="Y40">
        <v>20.71</v>
      </c>
      <c r="Z40">
        <v>475.01</v>
      </c>
      <c r="AA40">
        <v>64.12</v>
      </c>
      <c r="AB40" s="8">
        <v>5.66</v>
      </c>
      <c r="AC40" s="8">
        <f t="shared" si="0"/>
        <v>1384.0100000000004</v>
      </c>
      <c r="AE40" s="8"/>
      <c r="AF40" s="8"/>
      <c r="AG40" s="8"/>
    </row>
    <row r="41" spans="1:33">
      <c r="A41" t="s">
        <v>60</v>
      </c>
      <c r="B41">
        <v>28.78</v>
      </c>
      <c r="E41">
        <v>139.65</v>
      </c>
      <c r="F41">
        <v>39.340000000000003</v>
      </c>
      <c r="G41">
        <v>269.57</v>
      </c>
      <c r="H41">
        <v>2.89</v>
      </c>
      <c r="J41">
        <v>83.14</v>
      </c>
      <c r="K41">
        <v>32.04</v>
      </c>
      <c r="L41">
        <v>5.97</v>
      </c>
      <c r="O41">
        <v>4.5599999999999996</v>
      </c>
      <c r="P41">
        <v>114.37</v>
      </c>
      <c r="Q41">
        <v>0.14000000000000001</v>
      </c>
      <c r="R41">
        <v>274.31</v>
      </c>
      <c r="T41">
        <v>20.78</v>
      </c>
      <c r="W41">
        <v>9.7100000000000009</v>
      </c>
      <c r="X41">
        <v>31.93</v>
      </c>
      <c r="Y41">
        <v>2.59</v>
      </c>
      <c r="Z41">
        <v>123.91</v>
      </c>
      <c r="AA41">
        <v>57.25</v>
      </c>
      <c r="AB41" s="8">
        <v>12.49</v>
      </c>
      <c r="AC41" s="8">
        <f t="shared" si="0"/>
        <v>1253.42</v>
      </c>
      <c r="AE41" s="8"/>
      <c r="AF41" s="8"/>
      <c r="AG41" s="8"/>
    </row>
    <row r="42" spans="1:33">
      <c r="A42" t="s">
        <v>61</v>
      </c>
      <c r="B42">
        <v>13.6</v>
      </c>
      <c r="E42">
        <v>27.57</v>
      </c>
      <c r="F42">
        <v>1.18</v>
      </c>
      <c r="G42">
        <v>5.34</v>
      </c>
      <c r="H42">
        <v>4.72</v>
      </c>
      <c r="I42">
        <v>1.5</v>
      </c>
      <c r="J42">
        <v>41.37</v>
      </c>
      <c r="K42">
        <v>14.21</v>
      </c>
      <c r="L42">
        <v>2.76</v>
      </c>
      <c r="P42">
        <v>4.26</v>
      </c>
      <c r="R42">
        <v>16.260000000000002</v>
      </c>
      <c r="S42">
        <v>0.81</v>
      </c>
      <c r="T42">
        <v>10.29</v>
      </c>
      <c r="W42">
        <v>5.21</v>
      </c>
      <c r="X42">
        <v>5.23</v>
      </c>
      <c r="Y42">
        <v>2.5</v>
      </c>
      <c r="Z42">
        <v>26.73</v>
      </c>
      <c r="AA42">
        <v>57.85</v>
      </c>
      <c r="AB42" s="8">
        <v>0.27</v>
      </c>
      <c r="AC42" s="8">
        <f t="shared" si="0"/>
        <v>241.66</v>
      </c>
      <c r="AE42" s="8"/>
      <c r="AF42" s="8"/>
      <c r="AG42" s="8"/>
    </row>
    <row r="43" spans="1:33">
      <c r="A43" t="s">
        <v>62</v>
      </c>
      <c r="H43">
        <v>0</v>
      </c>
      <c r="Q43">
        <v>0</v>
      </c>
      <c r="AB43" s="8">
        <v>0</v>
      </c>
      <c r="AC43" s="8">
        <f t="shared" si="0"/>
        <v>0</v>
      </c>
      <c r="AE43" s="8"/>
      <c r="AF43" s="8"/>
      <c r="AG43" s="8"/>
    </row>
    <row r="44" spans="1:33">
      <c r="A44" t="s">
        <v>63</v>
      </c>
      <c r="E44">
        <v>0.64</v>
      </c>
      <c r="F44">
        <v>2.04</v>
      </c>
      <c r="Z44">
        <v>0</v>
      </c>
      <c r="AB44" s="8">
        <v>0</v>
      </c>
      <c r="AC44" s="8">
        <f t="shared" si="0"/>
        <v>2.68</v>
      </c>
      <c r="AE44" s="8"/>
      <c r="AF44" s="8"/>
      <c r="AG44" s="8"/>
    </row>
    <row r="45" spans="1:33">
      <c r="A45" t="s">
        <v>64</v>
      </c>
      <c r="B45">
        <v>734.68</v>
      </c>
      <c r="C45">
        <v>0.17</v>
      </c>
      <c r="D45">
        <v>0.96</v>
      </c>
      <c r="E45">
        <v>1851.68</v>
      </c>
      <c r="F45">
        <v>14.99</v>
      </c>
      <c r="G45">
        <v>9.4499999999999993</v>
      </c>
      <c r="H45">
        <v>164.69</v>
      </c>
      <c r="I45">
        <v>24.56</v>
      </c>
      <c r="J45">
        <v>460.49</v>
      </c>
      <c r="K45">
        <v>534.49</v>
      </c>
      <c r="L45">
        <v>912.04</v>
      </c>
      <c r="M45">
        <v>2.2999999999999998</v>
      </c>
      <c r="N45">
        <v>1.83</v>
      </c>
      <c r="P45">
        <v>190.49</v>
      </c>
      <c r="R45">
        <v>214.14</v>
      </c>
      <c r="S45">
        <v>7.56</v>
      </c>
      <c r="T45">
        <v>405.17</v>
      </c>
      <c r="U45">
        <v>62.66</v>
      </c>
      <c r="V45">
        <v>4.42</v>
      </c>
      <c r="W45">
        <v>586.61</v>
      </c>
      <c r="X45">
        <v>370.6</v>
      </c>
      <c r="Y45">
        <v>153.4</v>
      </c>
      <c r="Z45">
        <v>1290.43</v>
      </c>
      <c r="AA45">
        <v>275.45999999999998</v>
      </c>
      <c r="AB45" s="8">
        <v>214.28</v>
      </c>
      <c r="AC45" s="8">
        <f t="shared" si="0"/>
        <v>8487.5499999999993</v>
      </c>
      <c r="AE45" s="8"/>
      <c r="AF45" s="8"/>
      <c r="AG45" s="8"/>
    </row>
    <row r="46" spans="1:33">
      <c r="A46" t="s">
        <v>65</v>
      </c>
      <c r="C46">
        <v>0</v>
      </c>
      <c r="D46">
        <v>2.5299999999999998</v>
      </c>
      <c r="E46">
        <v>8.8000000000000007</v>
      </c>
      <c r="F46">
        <v>0.39</v>
      </c>
      <c r="G46">
        <v>11.96</v>
      </c>
      <c r="H46">
        <v>0</v>
      </c>
      <c r="I46">
        <v>6.91</v>
      </c>
      <c r="J46">
        <v>0</v>
      </c>
      <c r="K46">
        <v>2.6</v>
      </c>
      <c r="O46">
        <v>0</v>
      </c>
      <c r="Q46">
        <v>0</v>
      </c>
      <c r="R46">
        <v>0</v>
      </c>
      <c r="S46">
        <v>0</v>
      </c>
      <c r="T46">
        <v>0</v>
      </c>
      <c r="V46">
        <v>0</v>
      </c>
      <c r="W46">
        <v>0.26</v>
      </c>
      <c r="X46">
        <v>26.04</v>
      </c>
      <c r="Y46">
        <v>0</v>
      </c>
      <c r="Z46">
        <v>96.19</v>
      </c>
      <c r="AA46">
        <v>0</v>
      </c>
      <c r="AB46" s="8">
        <v>11.8</v>
      </c>
      <c r="AC46" s="8">
        <f t="shared" si="0"/>
        <v>167.48000000000002</v>
      </c>
      <c r="AE46" s="8"/>
      <c r="AF46" s="8"/>
      <c r="AG46" s="8"/>
    </row>
    <row r="47" spans="1:33">
      <c r="A47" t="s">
        <v>66</v>
      </c>
      <c r="B47">
        <v>20.77</v>
      </c>
      <c r="C47">
        <v>3.85</v>
      </c>
      <c r="D47">
        <v>1.9</v>
      </c>
      <c r="E47">
        <v>38.520000000000003</v>
      </c>
      <c r="F47">
        <v>3.92</v>
      </c>
      <c r="H47">
        <v>69.63</v>
      </c>
      <c r="I47">
        <v>2.91</v>
      </c>
      <c r="J47">
        <v>19.43</v>
      </c>
      <c r="K47">
        <v>27.77</v>
      </c>
      <c r="L47">
        <v>32.82</v>
      </c>
      <c r="N47">
        <v>0.78</v>
      </c>
      <c r="O47">
        <v>4.5999999999999996</v>
      </c>
      <c r="P47">
        <v>6.05</v>
      </c>
      <c r="Q47">
        <v>9.7200000000000006</v>
      </c>
      <c r="R47">
        <v>25.4</v>
      </c>
      <c r="T47">
        <v>73.430000000000007</v>
      </c>
      <c r="U47">
        <v>20.100000000000001</v>
      </c>
      <c r="W47">
        <v>18.690000000000001</v>
      </c>
      <c r="X47">
        <v>5.92</v>
      </c>
      <c r="Y47">
        <v>11.24</v>
      </c>
      <c r="Z47">
        <v>44.38</v>
      </c>
      <c r="AA47">
        <v>59.01</v>
      </c>
      <c r="AB47" s="8">
        <v>1.05</v>
      </c>
      <c r="AC47" s="8">
        <f t="shared" si="0"/>
        <v>501.89000000000004</v>
      </c>
      <c r="AE47" s="8"/>
      <c r="AF47" s="8"/>
      <c r="AG47" s="8"/>
    </row>
    <row r="48" spans="1:33">
      <c r="A48" t="s">
        <v>67</v>
      </c>
      <c r="C48">
        <v>0</v>
      </c>
      <c r="D48">
        <v>3.45</v>
      </c>
      <c r="E48">
        <v>8.94</v>
      </c>
      <c r="F48">
        <v>1.45</v>
      </c>
      <c r="H48">
        <v>0</v>
      </c>
      <c r="J48">
        <v>0</v>
      </c>
      <c r="N48">
        <v>0</v>
      </c>
      <c r="T48">
        <v>0</v>
      </c>
      <c r="AB48" s="8">
        <v>0</v>
      </c>
      <c r="AC48" s="8">
        <f t="shared" si="0"/>
        <v>13.84</v>
      </c>
      <c r="AE48" s="8"/>
      <c r="AF48" s="8"/>
      <c r="AG48" s="8"/>
    </row>
    <row r="49" spans="1:33">
      <c r="A49" t="s">
        <v>68</v>
      </c>
      <c r="E49">
        <v>3.16</v>
      </c>
      <c r="G49">
        <v>15.36</v>
      </c>
      <c r="H49">
        <v>0.91</v>
      </c>
      <c r="J49">
        <v>0.76</v>
      </c>
      <c r="R49">
        <v>0.83</v>
      </c>
      <c r="Y49">
        <v>0</v>
      </c>
      <c r="AB49" s="8">
        <v>0</v>
      </c>
      <c r="AC49" s="8">
        <f t="shared" si="0"/>
        <v>21.02</v>
      </c>
      <c r="AE49" s="8"/>
      <c r="AF49" s="8"/>
      <c r="AG49" s="8"/>
    </row>
    <row r="50" spans="1:33">
      <c r="A50" t="s">
        <v>69</v>
      </c>
      <c r="E50">
        <v>0.28999999999999998</v>
      </c>
      <c r="H50">
        <v>1.7</v>
      </c>
      <c r="I50">
        <v>2.0099999999999998</v>
      </c>
      <c r="J50">
        <v>0.28999999999999998</v>
      </c>
      <c r="K50">
        <v>0.22</v>
      </c>
      <c r="N50">
        <v>0.1</v>
      </c>
      <c r="Q50">
        <v>0.18</v>
      </c>
      <c r="R50">
        <v>27.76</v>
      </c>
      <c r="V50">
        <v>0</v>
      </c>
      <c r="W50">
        <v>1.1499999999999999</v>
      </c>
      <c r="Z50">
        <v>0</v>
      </c>
      <c r="AA50">
        <v>0.97</v>
      </c>
      <c r="AB50" s="8">
        <v>0</v>
      </c>
      <c r="AC50" s="8">
        <f t="shared" si="0"/>
        <v>34.669999999999995</v>
      </c>
      <c r="AE50" s="8"/>
      <c r="AF50" s="8"/>
      <c r="AG50" s="8"/>
    </row>
    <row r="51" spans="1:33">
      <c r="A51" t="s">
        <v>70</v>
      </c>
      <c r="L51">
        <v>0.92</v>
      </c>
      <c r="P51">
        <v>1.94</v>
      </c>
      <c r="AB51" s="8">
        <v>0</v>
      </c>
      <c r="AC51" s="8">
        <f t="shared" si="0"/>
        <v>2.86</v>
      </c>
      <c r="AE51" s="8"/>
      <c r="AF51" s="8"/>
      <c r="AG51" s="8"/>
    </row>
    <row r="52" spans="1:33">
      <c r="A52" t="s">
        <v>71</v>
      </c>
      <c r="B52">
        <v>50.23</v>
      </c>
      <c r="C52">
        <v>0.8</v>
      </c>
      <c r="E52">
        <v>69.28</v>
      </c>
      <c r="F52">
        <v>10.92</v>
      </c>
      <c r="H52">
        <v>23.01</v>
      </c>
      <c r="I52">
        <v>3.91</v>
      </c>
      <c r="J52">
        <v>62.02</v>
      </c>
      <c r="K52">
        <v>5.12</v>
      </c>
      <c r="L52">
        <v>14.5</v>
      </c>
      <c r="N52">
        <v>24.04</v>
      </c>
      <c r="P52">
        <v>24.44</v>
      </c>
      <c r="T52">
        <v>13.28</v>
      </c>
      <c r="W52">
        <v>6.74</v>
      </c>
      <c r="X52">
        <v>2.68</v>
      </c>
      <c r="Y52">
        <v>0.4</v>
      </c>
      <c r="Z52">
        <v>35.33</v>
      </c>
      <c r="AB52" s="8">
        <v>0</v>
      </c>
      <c r="AC52" s="8">
        <f t="shared" si="0"/>
        <v>346.69999999999993</v>
      </c>
      <c r="AE52" s="8"/>
      <c r="AF52" s="8"/>
      <c r="AG52" s="8"/>
    </row>
    <row r="53" spans="1:33">
      <c r="A53" t="s">
        <v>73</v>
      </c>
      <c r="B53">
        <v>618.05999999999995</v>
      </c>
      <c r="C53">
        <v>69.39</v>
      </c>
      <c r="D53">
        <v>43.43</v>
      </c>
      <c r="E53">
        <v>2099.5500000000002</v>
      </c>
      <c r="F53">
        <v>727.83</v>
      </c>
      <c r="G53">
        <v>167.9</v>
      </c>
      <c r="H53">
        <v>471.39</v>
      </c>
      <c r="I53">
        <v>120.11</v>
      </c>
      <c r="J53">
        <v>863.3</v>
      </c>
      <c r="K53">
        <v>861.97</v>
      </c>
      <c r="L53">
        <v>988.95</v>
      </c>
      <c r="M53">
        <v>4.83</v>
      </c>
      <c r="N53">
        <v>145.72999999999999</v>
      </c>
      <c r="O53">
        <v>79.010000000000005</v>
      </c>
      <c r="P53">
        <v>531.1</v>
      </c>
      <c r="Q53">
        <v>55.6</v>
      </c>
      <c r="R53">
        <v>1121.1300000000001</v>
      </c>
      <c r="S53">
        <v>34.51</v>
      </c>
      <c r="T53">
        <v>756.07</v>
      </c>
      <c r="U53">
        <v>155.69999999999999</v>
      </c>
      <c r="V53">
        <v>61.02</v>
      </c>
      <c r="W53">
        <v>968.12</v>
      </c>
      <c r="X53">
        <v>489.95</v>
      </c>
      <c r="Y53">
        <v>619.23</v>
      </c>
      <c r="Z53">
        <v>1786.22</v>
      </c>
      <c r="AA53">
        <v>626.25</v>
      </c>
      <c r="AB53" s="8">
        <v>297.29000000000002</v>
      </c>
      <c r="AC53" s="8">
        <f t="shared" si="0"/>
        <v>14763.640000000003</v>
      </c>
      <c r="AE53" s="8"/>
      <c r="AF53" s="8"/>
      <c r="AG53" s="8"/>
    </row>
    <row r="54" spans="1:33">
      <c r="A54" t="s">
        <v>74</v>
      </c>
      <c r="B54">
        <v>504.68</v>
      </c>
      <c r="C54">
        <v>18.760000000000002</v>
      </c>
      <c r="D54">
        <v>41.98</v>
      </c>
      <c r="E54">
        <v>2035.28</v>
      </c>
      <c r="F54">
        <v>531.52</v>
      </c>
      <c r="G54">
        <v>131.71</v>
      </c>
      <c r="H54">
        <v>317.22000000000003</v>
      </c>
      <c r="I54">
        <v>141.32</v>
      </c>
      <c r="J54">
        <v>538.54999999999995</v>
      </c>
      <c r="K54">
        <v>911.75</v>
      </c>
      <c r="L54">
        <v>687.76</v>
      </c>
      <c r="M54">
        <v>24.69</v>
      </c>
      <c r="N54">
        <v>123.31</v>
      </c>
      <c r="O54">
        <v>39.369999999999997</v>
      </c>
      <c r="P54">
        <v>410.55</v>
      </c>
      <c r="Q54">
        <v>59.93</v>
      </c>
      <c r="R54">
        <v>1137.8900000000001</v>
      </c>
      <c r="S54">
        <v>40.51</v>
      </c>
      <c r="T54">
        <v>530.41</v>
      </c>
      <c r="U54">
        <v>74.59</v>
      </c>
      <c r="V54">
        <v>2.1</v>
      </c>
      <c r="W54">
        <v>793.71</v>
      </c>
      <c r="X54">
        <v>443.9</v>
      </c>
      <c r="Y54">
        <v>250.21</v>
      </c>
      <c r="Z54">
        <v>1842.34</v>
      </c>
      <c r="AA54">
        <v>535.65</v>
      </c>
      <c r="AB54" s="8">
        <v>174.17</v>
      </c>
      <c r="AC54" s="8">
        <f t="shared" si="0"/>
        <v>12343.859999999999</v>
      </c>
      <c r="AE54" s="8"/>
      <c r="AF54" s="8"/>
      <c r="AG54" s="8"/>
    </row>
    <row r="55" spans="1:33">
      <c r="A55" t="s">
        <v>75</v>
      </c>
      <c r="B55">
        <v>574.07000000000005</v>
      </c>
      <c r="C55">
        <v>101.82</v>
      </c>
      <c r="D55">
        <v>29.88</v>
      </c>
      <c r="E55">
        <v>2451.33</v>
      </c>
      <c r="F55">
        <v>501.41</v>
      </c>
      <c r="G55">
        <v>115.39</v>
      </c>
      <c r="H55">
        <v>394.87</v>
      </c>
      <c r="I55">
        <v>166.71</v>
      </c>
      <c r="J55">
        <v>809.34</v>
      </c>
      <c r="K55">
        <v>1006.87</v>
      </c>
      <c r="L55">
        <v>771.88</v>
      </c>
      <c r="M55">
        <v>4.1500000000000004</v>
      </c>
      <c r="N55">
        <v>164.28</v>
      </c>
      <c r="O55">
        <v>11.11</v>
      </c>
      <c r="P55">
        <v>670.6</v>
      </c>
      <c r="Q55">
        <v>97.55</v>
      </c>
      <c r="R55">
        <v>977.67</v>
      </c>
      <c r="S55">
        <v>43.32</v>
      </c>
      <c r="T55">
        <v>764.9</v>
      </c>
      <c r="U55">
        <v>85.46</v>
      </c>
      <c r="V55">
        <v>12.82</v>
      </c>
      <c r="W55">
        <v>1148.24</v>
      </c>
      <c r="X55">
        <v>541.85</v>
      </c>
      <c r="Y55">
        <v>357.49</v>
      </c>
      <c r="Z55">
        <v>1947.32</v>
      </c>
      <c r="AA55">
        <v>563.92999999999995</v>
      </c>
      <c r="AB55" s="8">
        <v>117.83</v>
      </c>
      <c r="AC55" s="8">
        <f t="shared" si="0"/>
        <v>14432.089999999997</v>
      </c>
      <c r="AE55" s="8"/>
      <c r="AF55" s="8"/>
      <c r="AG55" s="8"/>
    </row>
    <row r="56" spans="1:33">
      <c r="A56" t="s">
        <v>76</v>
      </c>
      <c r="B56">
        <v>626.22</v>
      </c>
      <c r="C56">
        <v>62.75</v>
      </c>
      <c r="D56">
        <v>32.08</v>
      </c>
      <c r="E56">
        <v>2889.7</v>
      </c>
      <c r="F56">
        <v>682.87</v>
      </c>
      <c r="G56">
        <v>141.77000000000001</v>
      </c>
      <c r="H56">
        <v>651.37</v>
      </c>
      <c r="I56">
        <v>147.19</v>
      </c>
      <c r="J56">
        <v>927.78</v>
      </c>
      <c r="K56">
        <v>1057.75</v>
      </c>
      <c r="L56">
        <v>786.5</v>
      </c>
      <c r="M56">
        <v>0.98</v>
      </c>
      <c r="N56">
        <v>180.73</v>
      </c>
      <c r="O56">
        <v>84.63</v>
      </c>
      <c r="P56">
        <v>431.11</v>
      </c>
      <c r="Q56">
        <v>92.09</v>
      </c>
      <c r="R56">
        <v>1019.82</v>
      </c>
      <c r="S56">
        <v>56.03</v>
      </c>
      <c r="T56">
        <v>787.92</v>
      </c>
      <c r="U56">
        <v>231.02</v>
      </c>
      <c r="V56">
        <v>42.74</v>
      </c>
      <c r="W56">
        <v>1213.01</v>
      </c>
      <c r="X56">
        <v>613.53</v>
      </c>
      <c r="Y56">
        <v>611.29</v>
      </c>
      <c r="Z56">
        <v>2236</v>
      </c>
      <c r="AA56">
        <v>602.25</v>
      </c>
      <c r="AB56" s="8">
        <v>117.39</v>
      </c>
      <c r="AC56" s="8">
        <f t="shared" si="0"/>
        <v>16326.52</v>
      </c>
      <c r="AE56" s="8"/>
      <c r="AF56" s="8"/>
      <c r="AG56" s="8"/>
    </row>
    <row r="57" spans="1:33">
      <c r="A57" t="s">
        <v>77</v>
      </c>
      <c r="B57">
        <v>700.18</v>
      </c>
      <c r="C57">
        <v>55.69</v>
      </c>
      <c r="D57">
        <v>42.73</v>
      </c>
      <c r="E57">
        <v>2542.58</v>
      </c>
      <c r="F57">
        <v>694.7</v>
      </c>
      <c r="G57">
        <v>156.5</v>
      </c>
      <c r="H57">
        <v>681.95</v>
      </c>
      <c r="I57">
        <v>132.80000000000001</v>
      </c>
      <c r="J57">
        <v>749.64</v>
      </c>
      <c r="K57">
        <v>1317.09</v>
      </c>
      <c r="L57">
        <v>740.32</v>
      </c>
      <c r="M57">
        <v>37.26</v>
      </c>
      <c r="N57">
        <v>230.25</v>
      </c>
      <c r="O57">
        <v>89.72</v>
      </c>
      <c r="P57">
        <v>434.44</v>
      </c>
      <c r="Q57">
        <v>109.73</v>
      </c>
      <c r="R57">
        <v>1083.04</v>
      </c>
      <c r="S57">
        <v>77.78</v>
      </c>
      <c r="T57">
        <v>872.52</v>
      </c>
      <c r="U57">
        <v>152.41</v>
      </c>
      <c r="V57">
        <v>44.08</v>
      </c>
      <c r="W57">
        <v>1401.9</v>
      </c>
      <c r="X57">
        <v>684.09</v>
      </c>
      <c r="Y57">
        <v>436.18</v>
      </c>
      <c r="Z57">
        <v>2128.1999999999998</v>
      </c>
      <c r="AA57">
        <v>636.29</v>
      </c>
      <c r="AB57" s="8">
        <v>161.09</v>
      </c>
      <c r="AC57" s="8">
        <f t="shared" si="0"/>
        <v>16393.16</v>
      </c>
      <c r="AE57" s="8"/>
      <c r="AF57" s="8"/>
      <c r="AG57" s="8"/>
    </row>
    <row r="58" spans="1:33">
      <c r="A58" t="s">
        <v>78</v>
      </c>
      <c r="J58">
        <v>4</v>
      </c>
      <c r="N58">
        <v>0.93</v>
      </c>
      <c r="Q58">
        <v>6.24</v>
      </c>
      <c r="R58">
        <v>2.56</v>
      </c>
      <c r="AA58">
        <v>7</v>
      </c>
      <c r="AB58" s="8">
        <v>0</v>
      </c>
      <c r="AC58" s="8">
        <f t="shared" si="0"/>
        <v>20.73</v>
      </c>
      <c r="AE58" s="8"/>
      <c r="AF58" s="8"/>
      <c r="AG58" s="8"/>
    </row>
    <row r="59" spans="1:33">
      <c r="A59" t="s">
        <v>166</v>
      </c>
      <c r="B59">
        <v>2.96</v>
      </c>
      <c r="C59">
        <v>0.42</v>
      </c>
      <c r="E59">
        <v>0.75</v>
      </c>
      <c r="G59">
        <v>1.07</v>
      </c>
      <c r="H59">
        <v>0.13</v>
      </c>
      <c r="I59">
        <v>0.8</v>
      </c>
      <c r="J59">
        <v>5.2</v>
      </c>
      <c r="L59">
        <v>4.78</v>
      </c>
      <c r="M59">
        <v>19.09</v>
      </c>
      <c r="O59">
        <v>1.1599999999999999</v>
      </c>
      <c r="P59">
        <v>22.72</v>
      </c>
      <c r="Q59">
        <v>3.51</v>
      </c>
      <c r="R59">
        <v>2</v>
      </c>
      <c r="S59">
        <v>15.26</v>
      </c>
      <c r="T59">
        <v>10.3</v>
      </c>
      <c r="W59">
        <v>1.06</v>
      </c>
      <c r="X59">
        <v>1.55</v>
      </c>
      <c r="Y59">
        <v>3.72</v>
      </c>
      <c r="Z59">
        <v>2.87</v>
      </c>
      <c r="AA59">
        <v>10.78</v>
      </c>
      <c r="AB59" s="8">
        <v>0</v>
      </c>
      <c r="AC59" s="8">
        <f t="shared" si="0"/>
        <v>110.13000000000001</v>
      </c>
      <c r="AE59" s="8"/>
      <c r="AF59" s="8"/>
      <c r="AG59" s="8"/>
    </row>
    <row r="60" spans="1:33">
      <c r="A60" t="s">
        <v>167</v>
      </c>
      <c r="E60">
        <v>3.84</v>
      </c>
      <c r="H60">
        <v>3.47</v>
      </c>
      <c r="I60">
        <v>4.1900000000000004</v>
      </c>
      <c r="K60">
        <v>3.96</v>
      </c>
      <c r="L60">
        <v>13.6</v>
      </c>
      <c r="R60">
        <v>6.87</v>
      </c>
      <c r="S60">
        <v>6.98</v>
      </c>
      <c r="AB60" s="8">
        <v>0</v>
      </c>
      <c r="AC60" s="8">
        <f t="shared" si="0"/>
        <v>42.91</v>
      </c>
      <c r="AE60" s="8"/>
      <c r="AF60" s="8"/>
      <c r="AG60" s="8"/>
    </row>
    <row r="61" spans="1:33">
      <c r="A61" t="s">
        <v>80</v>
      </c>
      <c r="B61">
        <v>11.05</v>
      </c>
      <c r="C61">
        <v>3.33</v>
      </c>
      <c r="E61">
        <v>50.1</v>
      </c>
      <c r="G61">
        <v>38.090000000000003</v>
      </c>
      <c r="H61">
        <v>71.78</v>
      </c>
      <c r="I61">
        <v>3.93</v>
      </c>
      <c r="J61">
        <v>28.59</v>
      </c>
      <c r="K61">
        <v>37.35</v>
      </c>
      <c r="L61">
        <v>6.85</v>
      </c>
      <c r="N61">
        <v>0.62</v>
      </c>
      <c r="O61">
        <v>0.26</v>
      </c>
      <c r="P61">
        <v>13.98</v>
      </c>
      <c r="Q61">
        <v>3.15</v>
      </c>
      <c r="R61">
        <v>47.3</v>
      </c>
      <c r="T61">
        <v>31.52</v>
      </c>
      <c r="U61">
        <v>15.64</v>
      </c>
      <c r="V61">
        <v>0.45</v>
      </c>
      <c r="W61">
        <v>75.099999999999994</v>
      </c>
      <c r="X61">
        <v>48.34</v>
      </c>
      <c r="Y61">
        <v>20.260000000000002</v>
      </c>
      <c r="Z61">
        <v>37.47</v>
      </c>
      <c r="AA61">
        <v>32.479999999999997</v>
      </c>
      <c r="AB61" s="8">
        <v>15.96</v>
      </c>
      <c r="AC61" s="8">
        <f t="shared" si="0"/>
        <v>593.6</v>
      </c>
      <c r="AE61" s="8"/>
      <c r="AF61" s="8"/>
      <c r="AG61" s="8"/>
    </row>
    <row r="62" spans="1:33">
      <c r="A62" t="s">
        <v>81</v>
      </c>
      <c r="E62">
        <v>0.22</v>
      </c>
      <c r="F62">
        <v>0.53</v>
      </c>
      <c r="G62">
        <v>11.83</v>
      </c>
      <c r="H62">
        <v>4.47</v>
      </c>
      <c r="I62">
        <v>3.97</v>
      </c>
      <c r="J62">
        <v>0.79</v>
      </c>
      <c r="K62">
        <v>4.63</v>
      </c>
      <c r="N62">
        <v>0.27</v>
      </c>
      <c r="R62">
        <v>4.42</v>
      </c>
      <c r="S62">
        <v>1.46</v>
      </c>
      <c r="Z62">
        <v>6.04</v>
      </c>
      <c r="AB62" s="8">
        <v>0</v>
      </c>
      <c r="AC62" s="8">
        <f t="shared" si="0"/>
        <v>38.629999999999995</v>
      </c>
      <c r="AE62" s="8"/>
      <c r="AF62" s="8"/>
      <c r="AG62" s="8"/>
    </row>
    <row r="63" spans="1:33">
      <c r="A63" t="s">
        <v>82</v>
      </c>
      <c r="G63">
        <v>37.76</v>
      </c>
      <c r="K63">
        <v>1.19</v>
      </c>
      <c r="P63">
        <v>17.29</v>
      </c>
      <c r="S63">
        <v>3.48</v>
      </c>
      <c r="T63">
        <v>1.33</v>
      </c>
      <c r="AB63" s="8">
        <v>0</v>
      </c>
      <c r="AC63" s="8">
        <f t="shared" si="0"/>
        <v>61.04999999999999</v>
      </c>
      <c r="AE63" s="8"/>
      <c r="AF63" s="8"/>
      <c r="AG63" s="8"/>
    </row>
    <row r="64" spans="1:33">
      <c r="A64" t="s">
        <v>83</v>
      </c>
      <c r="D64">
        <v>4.54</v>
      </c>
      <c r="G64">
        <v>1.86</v>
      </c>
      <c r="H64">
        <v>2.12</v>
      </c>
      <c r="J64">
        <v>0.94</v>
      </c>
      <c r="K64">
        <v>1.08</v>
      </c>
      <c r="R64">
        <v>1.88</v>
      </c>
      <c r="T64">
        <v>0.36</v>
      </c>
      <c r="W64">
        <v>2.4900000000000002</v>
      </c>
      <c r="Z64">
        <v>91.66</v>
      </c>
      <c r="AB64" s="8">
        <v>0</v>
      </c>
      <c r="AC64" s="8">
        <f t="shared" si="0"/>
        <v>106.92999999999999</v>
      </c>
      <c r="AE64" s="8"/>
      <c r="AF64" s="8"/>
      <c r="AG64" s="8"/>
    </row>
    <row r="65" spans="1:33">
      <c r="A65" t="s">
        <v>84</v>
      </c>
      <c r="C65">
        <v>0.17</v>
      </c>
      <c r="E65">
        <v>1.52</v>
      </c>
      <c r="F65">
        <v>0.33</v>
      </c>
      <c r="H65">
        <v>0</v>
      </c>
      <c r="J65">
        <v>1.21</v>
      </c>
      <c r="K65">
        <v>0.35</v>
      </c>
      <c r="L65">
        <v>0.52</v>
      </c>
      <c r="O65">
        <v>0.65</v>
      </c>
      <c r="P65">
        <v>0.57999999999999996</v>
      </c>
      <c r="R65">
        <v>4.47</v>
      </c>
      <c r="Z65">
        <v>3.49</v>
      </c>
      <c r="AB65" s="8">
        <v>0</v>
      </c>
      <c r="AC65" s="8">
        <f t="shared" si="0"/>
        <v>13.290000000000001</v>
      </c>
      <c r="AE65" s="8"/>
      <c r="AF65" s="8"/>
      <c r="AG65" s="8"/>
    </row>
    <row r="66" spans="1:33">
      <c r="A66" t="s">
        <v>85</v>
      </c>
      <c r="E66">
        <v>4</v>
      </c>
      <c r="F66">
        <v>2.7</v>
      </c>
      <c r="G66">
        <v>3.34</v>
      </c>
      <c r="H66">
        <v>3.62</v>
      </c>
      <c r="K66">
        <v>10.44</v>
      </c>
      <c r="R66">
        <v>2.25</v>
      </c>
      <c r="T66">
        <v>2.96</v>
      </c>
      <c r="W66">
        <v>7.3</v>
      </c>
      <c r="AB66" s="8">
        <v>0</v>
      </c>
      <c r="AC66" s="8">
        <f t="shared" si="0"/>
        <v>36.61</v>
      </c>
      <c r="AE66" s="8"/>
      <c r="AF66" s="8"/>
      <c r="AG66" s="8"/>
    </row>
    <row r="67" spans="1:33">
      <c r="A67" t="s">
        <v>86</v>
      </c>
      <c r="E67">
        <v>2.78</v>
      </c>
      <c r="Z67">
        <v>0.55000000000000004</v>
      </c>
      <c r="AB67" s="8">
        <v>0</v>
      </c>
      <c r="AC67" s="8">
        <f t="shared" ref="AC67:AC127" si="1">SUM(B67:AB67)</f>
        <v>3.33</v>
      </c>
      <c r="AE67" s="8"/>
      <c r="AF67" s="8"/>
      <c r="AG67" s="8"/>
    </row>
    <row r="68" spans="1:33">
      <c r="A68" t="s">
        <v>148</v>
      </c>
      <c r="B68">
        <v>1952.89</v>
      </c>
      <c r="C68">
        <v>10475.58</v>
      </c>
      <c r="D68">
        <v>16095.48</v>
      </c>
      <c r="E68">
        <v>15808.12</v>
      </c>
      <c r="F68">
        <v>18698.810000000001</v>
      </c>
      <c r="G68">
        <v>403.45</v>
      </c>
      <c r="H68">
        <v>32023.39</v>
      </c>
      <c r="I68">
        <v>16580.97</v>
      </c>
      <c r="J68">
        <v>2109.46</v>
      </c>
      <c r="K68">
        <v>3435.08</v>
      </c>
      <c r="L68">
        <v>3289.34</v>
      </c>
      <c r="M68">
        <v>12641.19</v>
      </c>
      <c r="N68">
        <v>8951.6299999999992</v>
      </c>
      <c r="O68">
        <v>7688.55</v>
      </c>
      <c r="P68">
        <v>1128.58</v>
      </c>
      <c r="Q68">
        <v>27233.02</v>
      </c>
      <c r="R68">
        <v>3834.93</v>
      </c>
      <c r="S68">
        <v>5414.13</v>
      </c>
      <c r="T68">
        <v>5637.22</v>
      </c>
      <c r="U68">
        <v>19826.87</v>
      </c>
      <c r="V68">
        <v>12064.11</v>
      </c>
      <c r="W68">
        <v>9886.0300000000007</v>
      </c>
      <c r="X68">
        <v>2515.5100000000002</v>
      </c>
      <c r="Y68">
        <v>7991.5</v>
      </c>
      <c r="Z68">
        <v>2845.74</v>
      </c>
      <c r="AA68">
        <v>3280.39</v>
      </c>
      <c r="AB68" s="8">
        <v>1529.27</v>
      </c>
      <c r="AC68" s="8">
        <f t="shared" si="1"/>
        <v>253341.24</v>
      </c>
      <c r="AE68" s="8"/>
      <c r="AF68" s="8"/>
      <c r="AG68" s="8"/>
    </row>
    <row r="69" spans="1:33">
      <c r="A69" t="s">
        <v>87</v>
      </c>
      <c r="B69">
        <v>1.52</v>
      </c>
      <c r="J69">
        <v>2.4</v>
      </c>
      <c r="Z69">
        <v>7.63</v>
      </c>
      <c r="AB69" s="8">
        <v>0</v>
      </c>
      <c r="AC69" s="8">
        <f t="shared" si="1"/>
        <v>11.55</v>
      </c>
      <c r="AE69" s="8"/>
      <c r="AF69" s="8"/>
      <c r="AG69" s="8"/>
    </row>
    <row r="70" spans="1:33">
      <c r="A70" t="s">
        <v>88</v>
      </c>
      <c r="E70">
        <v>8.6300000000000008</v>
      </c>
      <c r="AB70" s="8">
        <v>0</v>
      </c>
      <c r="AC70" s="8">
        <f t="shared" si="1"/>
        <v>8.6300000000000008</v>
      </c>
      <c r="AE70" s="8"/>
      <c r="AF70" s="8"/>
      <c r="AG70" s="8"/>
    </row>
    <row r="71" spans="1:33">
      <c r="A71" t="s">
        <v>89</v>
      </c>
      <c r="B71">
        <v>885.33</v>
      </c>
      <c r="C71">
        <v>25.6</v>
      </c>
      <c r="D71">
        <v>2.8</v>
      </c>
      <c r="E71">
        <v>3385.6</v>
      </c>
      <c r="F71">
        <v>66.69</v>
      </c>
      <c r="G71">
        <v>164.6</v>
      </c>
      <c r="H71">
        <v>34.31</v>
      </c>
      <c r="I71">
        <v>48.98</v>
      </c>
      <c r="J71">
        <v>579.78</v>
      </c>
      <c r="K71">
        <v>910.47</v>
      </c>
      <c r="L71">
        <v>530.20000000000005</v>
      </c>
      <c r="N71">
        <v>199.38</v>
      </c>
      <c r="O71">
        <v>28.67</v>
      </c>
      <c r="P71">
        <v>1243.76</v>
      </c>
      <c r="R71">
        <v>1405.1</v>
      </c>
      <c r="S71">
        <v>72.290000000000006</v>
      </c>
      <c r="T71">
        <v>272.77</v>
      </c>
      <c r="W71">
        <v>802.31</v>
      </c>
      <c r="X71">
        <v>962.67</v>
      </c>
      <c r="Y71">
        <v>234.04</v>
      </c>
      <c r="Z71">
        <v>1731.74</v>
      </c>
      <c r="AA71">
        <v>652.01</v>
      </c>
      <c r="AB71" s="8">
        <v>189.21</v>
      </c>
      <c r="AC71" s="8">
        <f t="shared" si="1"/>
        <v>14428.310000000001</v>
      </c>
      <c r="AE71" s="8"/>
      <c r="AF71" s="8"/>
      <c r="AG71" s="8"/>
    </row>
    <row r="72" spans="1:33">
      <c r="A72" t="s">
        <v>90</v>
      </c>
      <c r="I72">
        <v>0.51</v>
      </c>
      <c r="K72">
        <v>4.6100000000000003</v>
      </c>
      <c r="AB72" s="8">
        <v>0</v>
      </c>
      <c r="AC72" s="8">
        <f t="shared" si="1"/>
        <v>5.12</v>
      </c>
      <c r="AE72" s="8"/>
      <c r="AF72" s="8"/>
      <c r="AG72" s="8"/>
    </row>
    <row r="73" spans="1:33">
      <c r="A73" t="s">
        <v>168</v>
      </c>
      <c r="R73">
        <v>0.11</v>
      </c>
      <c r="AB73" s="8">
        <v>0</v>
      </c>
      <c r="AC73" s="8">
        <f t="shared" si="1"/>
        <v>0.11</v>
      </c>
      <c r="AE73" s="8"/>
      <c r="AF73" s="8"/>
      <c r="AG73" s="8"/>
    </row>
    <row r="74" spans="1:33">
      <c r="A74" t="s">
        <v>91</v>
      </c>
      <c r="B74">
        <v>29</v>
      </c>
      <c r="E74">
        <v>31.3</v>
      </c>
      <c r="H74">
        <v>5.23</v>
      </c>
      <c r="I74">
        <v>26.06</v>
      </c>
      <c r="J74">
        <v>21.21</v>
      </c>
      <c r="K74">
        <v>34.979999999999997</v>
      </c>
      <c r="N74">
        <v>93.88</v>
      </c>
      <c r="R74">
        <v>19.54</v>
      </c>
      <c r="T74">
        <v>0.5</v>
      </c>
      <c r="U74">
        <v>5.23</v>
      </c>
      <c r="V74">
        <v>1.32</v>
      </c>
      <c r="W74">
        <v>33.869999999999997</v>
      </c>
      <c r="X74">
        <v>25.3</v>
      </c>
      <c r="Y74">
        <v>33.26</v>
      </c>
      <c r="Z74">
        <v>86.56</v>
      </c>
      <c r="AA74">
        <v>58.87</v>
      </c>
      <c r="AB74" s="8">
        <v>20.02</v>
      </c>
      <c r="AC74" s="8">
        <f t="shared" si="1"/>
        <v>526.13</v>
      </c>
      <c r="AE74" s="8"/>
      <c r="AF74" s="8"/>
      <c r="AG74" s="8"/>
    </row>
    <row r="75" spans="1:33">
      <c r="A75" t="s">
        <v>92</v>
      </c>
      <c r="B75">
        <v>3.12</v>
      </c>
      <c r="D75">
        <v>7.65</v>
      </c>
      <c r="E75">
        <v>53.17</v>
      </c>
      <c r="F75">
        <v>1.3</v>
      </c>
      <c r="G75">
        <v>8.01</v>
      </c>
      <c r="H75">
        <v>15.78</v>
      </c>
      <c r="I75">
        <v>11.87</v>
      </c>
      <c r="J75">
        <v>22.4</v>
      </c>
      <c r="K75">
        <v>21.36</v>
      </c>
      <c r="L75">
        <v>91.76</v>
      </c>
      <c r="N75">
        <v>5.01</v>
      </c>
      <c r="O75">
        <v>0</v>
      </c>
      <c r="Q75">
        <v>6.95</v>
      </c>
      <c r="R75">
        <v>49.17</v>
      </c>
      <c r="T75">
        <v>7.02</v>
      </c>
      <c r="U75">
        <v>1.67</v>
      </c>
      <c r="W75">
        <v>23.01</v>
      </c>
      <c r="X75">
        <v>0.06</v>
      </c>
      <c r="Z75">
        <v>40.75</v>
      </c>
      <c r="AA75">
        <v>11.67</v>
      </c>
      <c r="AB75" s="8">
        <v>0.4</v>
      </c>
      <c r="AC75" s="8">
        <f t="shared" si="1"/>
        <v>382.13</v>
      </c>
      <c r="AE75" s="8"/>
      <c r="AF75" s="8"/>
      <c r="AG75" s="8"/>
    </row>
    <row r="76" spans="1:33">
      <c r="A76" t="s">
        <v>94</v>
      </c>
      <c r="G76">
        <v>2.13</v>
      </c>
      <c r="P76">
        <v>4.34</v>
      </c>
      <c r="R76">
        <v>8.84</v>
      </c>
      <c r="T76">
        <v>40.46</v>
      </c>
      <c r="AA76">
        <v>3.29</v>
      </c>
      <c r="AB76" s="8">
        <v>0</v>
      </c>
      <c r="AC76" s="8">
        <f t="shared" si="1"/>
        <v>59.059999999999995</v>
      </c>
      <c r="AE76" s="8"/>
      <c r="AF76" s="8"/>
      <c r="AG76" s="8"/>
    </row>
    <row r="77" spans="1:33">
      <c r="A77" t="s">
        <v>95</v>
      </c>
      <c r="B77">
        <v>4.66</v>
      </c>
      <c r="E77">
        <v>28.8</v>
      </c>
      <c r="F77">
        <v>4.75</v>
      </c>
      <c r="H77">
        <v>0</v>
      </c>
      <c r="I77">
        <v>0</v>
      </c>
      <c r="J77">
        <v>2.19</v>
      </c>
      <c r="K77">
        <v>4.43</v>
      </c>
      <c r="Q77">
        <v>0.13</v>
      </c>
      <c r="R77">
        <v>0.3</v>
      </c>
      <c r="S77">
        <v>0.67</v>
      </c>
      <c r="T77">
        <v>0.45</v>
      </c>
      <c r="V77">
        <v>0.62</v>
      </c>
      <c r="W77">
        <v>17.510000000000002</v>
      </c>
      <c r="X77">
        <v>3.77</v>
      </c>
      <c r="Y77">
        <v>1.26</v>
      </c>
      <c r="Z77">
        <v>3.44</v>
      </c>
      <c r="AA77">
        <v>12.1</v>
      </c>
      <c r="AB77" s="8">
        <v>0</v>
      </c>
      <c r="AC77" s="8">
        <f t="shared" si="1"/>
        <v>85.08</v>
      </c>
      <c r="AE77" s="8"/>
      <c r="AF77" s="8"/>
      <c r="AG77" s="8"/>
    </row>
    <row r="78" spans="1:33">
      <c r="A78" t="s">
        <v>96</v>
      </c>
      <c r="B78">
        <v>567.15</v>
      </c>
      <c r="C78">
        <v>97.87</v>
      </c>
      <c r="D78">
        <v>4.29</v>
      </c>
      <c r="E78">
        <v>1657.87</v>
      </c>
      <c r="F78">
        <v>277</v>
      </c>
      <c r="G78">
        <v>321.93</v>
      </c>
      <c r="H78">
        <v>570.54</v>
      </c>
      <c r="I78">
        <v>279.86</v>
      </c>
      <c r="J78">
        <v>729.65</v>
      </c>
      <c r="K78">
        <v>725.99</v>
      </c>
      <c r="L78">
        <v>701.66</v>
      </c>
      <c r="M78">
        <v>17.09</v>
      </c>
      <c r="N78">
        <v>102.65</v>
      </c>
      <c r="O78">
        <v>28.57</v>
      </c>
      <c r="P78">
        <v>884.08</v>
      </c>
      <c r="Q78">
        <v>42.04</v>
      </c>
      <c r="R78">
        <v>1224.27</v>
      </c>
      <c r="S78">
        <v>66.17</v>
      </c>
      <c r="T78">
        <v>276.31</v>
      </c>
      <c r="U78">
        <v>177.25</v>
      </c>
      <c r="V78">
        <v>11.89</v>
      </c>
      <c r="W78">
        <v>1295.81</v>
      </c>
      <c r="X78">
        <v>615.21</v>
      </c>
      <c r="Y78">
        <v>185.7</v>
      </c>
      <c r="Z78">
        <v>2672.39</v>
      </c>
      <c r="AA78">
        <v>679.77</v>
      </c>
      <c r="AB78" s="8">
        <v>89.02</v>
      </c>
      <c r="AC78" s="8">
        <f t="shared" si="1"/>
        <v>14302.029999999999</v>
      </c>
      <c r="AE78" s="8"/>
      <c r="AF78" s="8"/>
      <c r="AG78" s="8"/>
    </row>
    <row r="79" spans="1:33">
      <c r="A79" t="s">
        <v>97</v>
      </c>
      <c r="B79">
        <v>1523.39</v>
      </c>
      <c r="E79">
        <v>844</v>
      </c>
      <c r="F79">
        <v>134.93</v>
      </c>
      <c r="G79">
        <v>394.26</v>
      </c>
      <c r="H79">
        <v>109.17</v>
      </c>
      <c r="J79">
        <v>1883.13</v>
      </c>
      <c r="K79">
        <v>922.77</v>
      </c>
      <c r="L79">
        <v>664.01</v>
      </c>
      <c r="N79">
        <v>8.92</v>
      </c>
      <c r="P79">
        <v>870.23</v>
      </c>
      <c r="Q79">
        <v>1.19</v>
      </c>
      <c r="R79">
        <v>1593.25</v>
      </c>
      <c r="S79">
        <v>55.02</v>
      </c>
      <c r="T79">
        <v>366.86</v>
      </c>
      <c r="U79">
        <v>52.04</v>
      </c>
      <c r="W79">
        <v>1760.49</v>
      </c>
      <c r="X79">
        <v>220.52</v>
      </c>
      <c r="Y79">
        <v>176.64</v>
      </c>
      <c r="Z79">
        <v>1652.35</v>
      </c>
      <c r="AA79">
        <v>546.91</v>
      </c>
      <c r="AB79" s="8">
        <v>119.49</v>
      </c>
      <c r="AC79" s="8">
        <f t="shared" si="1"/>
        <v>13899.570000000002</v>
      </c>
      <c r="AE79" s="8"/>
      <c r="AF79" s="8"/>
      <c r="AG79" s="8"/>
    </row>
    <row r="80" spans="1:33">
      <c r="A80" t="s">
        <v>98</v>
      </c>
      <c r="B80">
        <v>48.16</v>
      </c>
      <c r="E80">
        <v>28.06</v>
      </c>
      <c r="H80">
        <v>3.07</v>
      </c>
      <c r="J80">
        <v>144.66999999999999</v>
      </c>
      <c r="K80">
        <v>41.69</v>
      </c>
      <c r="L80">
        <v>59.75</v>
      </c>
      <c r="P80">
        <v>147.81</v>
      </c>
      <c r="R80">
        <v>194.72</v>
      </c>
      <c r="T80">
        <v>44.36</v>
      </c>
      <c r="W80">
        <v>64.36</v>
      </c>
      <c r="X80">
        <v>61.69</v>
      </c>
      <c r="Y80">
        <v>60.72</v>
      </c>
      <c r="Z80">
        <v>78.72</v>
      </c>
      <c r="AA80">
        <v>34.72</v>
      </c>
      <c r="AB80" s="8">
        <v>102.02</v>
      </c>
      <c r="AC80" s="8">
        <f t="shared" si="1"/>
        <v>1114.52</v>
      </c>
      <c r="AE80" s="8"/>
      <c r="AF80" s="8"/>
      <c r="AG80" s="8"/>
    </row>
    <row r="81" spans="1:33">
      <c r="A81" t="s">
        <v>99</v>
      </c>
      <c r="B81">
        <v>611.77</v>
      </c>
      <c r="E81">
        <v>280.32</v>
      </c>
      <c r="F81">
        <v>6.55</v>
      </c>
      <c r="G81">
        <v>535.88</v>
      </c>
      <c r="H81">
        <v>26.11</v>
      </c>
      <c r="J81">
        <v>1103.17</v>
      </c>
      <c r="K81">
        <v>514.27</v>
      </c>
      <c r="L81">
        <v>459.96</v>
      </c>
      <c r="P81">
        <v>931.6</v>
      </c>
      <c r="R81">
        <v>2785.38</v>
      </c>
      <c r="S81">
        <v>16.84</v>
      </c>
      <c r="T81">
        <v>196.27</v>
      </c>
      <c r="W81">
        <v>625.21</v>
      </c>
      <c r="X81">
        <v>134.72999999999999</v>
      </c>
      <c r="Y81">
        <v>234.71</v>
      </c>
      <c r="Z81">
        <v>1090.2</v>
      </c>
      <c r="AA81">
        <v>394.06</v>
      </c>
      <c r="AB81" s="8">
        <v>155.37</v>
      </c>
      <c r="AC81" s="8">
        <f t="shared" si="1"/>
        <v>10102.400000000001</v>
      </c>
      <c r="AE81" s="8"/>
      <c r="AF81" s="8"/>
      <c r="AG81" s="8"/>
    </row>
    <row r="82" spans="1:33">
      <c r="A82" t="s">
        <v>100</v>
      </c>
      <c r="D82">
        <v>0.22</v>
      </c>
      <c r="E82">
        <v>72.52</v>
      </c>
      <c r="F82">
        <v>13.32</v>
      </c>
      <c r="G82">
        <v>62.26</v>
      </c>
      <c r="H82">
        <v>2.81</v>
      </c>
      <c r="I82">
        <v>3.17</v>
      </c>
      <c r="J82">
        <v>1.62</v>
      </c>
      <c r="K82">
        <v>0.57999999999999996</v>
      </c>
      <c r="O82">
        <v>0.13</v>
      </c>
      <c r="Q82">
        <v>0.02</v>
      </c>
      <c r="R82">
        <v>13.25</v>
      </c>
      <c r="T82">
        <v>1.72</v>
      </c>
      <c r="X82">
        <v>0.12</v>
      </c>
      <c r="Z82">
        <v>21.33</v>
      </c>
      <c r="AB82" s="8">
        <v>4.25</v>
      </c>
      <c r="AC82" s="8">
        <f t="shared" si="1"/>
        <v>197.32</v>
      </c>
      <c r="AE82" s="8"/>
      <c r="AF82" s="8"/>
      <c r="AG82" s="8"/>
    </row>
    <row r="83" spans="1:33">
      <c r="A83" t="s">
        <v>101</v>
      </c>
      <c r="B83">
        <v>4.55</v>
      </c>
      <c r="C83">
        <v>1.8</v>
      </c>
      <c r="D83">
        <v>1.34</v>
      </c>
      <c r="E83">
        <v>36.67</v>
      </c>
      <c r="F83">
        <v>7.61</v>
      </c>
      <c r="G83">
        <v>108.5</v>
      </c>
      <c r="H83">
        <v>4.8</v>
      </c>
      <c r="I83">
        <v>3.44</v>
      </c>
      <c r="J83">
        <v>4.18</v>
      </c>
      <c r="K83">
        <v>59.06</v>
      </c>
      <c r="L83">
        <v>15.33</v>
      </c>
      <c r="M83">
        <v>1.75</v>
      </c>
      <c r="N83">
        <v>3.61</v>
      </c>
      <c r="O83">
        <v>0.46</v>
      </c>
      <c r="P83">
        <v>9.77</v>
      </c>
      <c r="Q83">
        <v>7.75</v>
      </c>
      <c r="R83">
        <v>36.03</v>
      </c>
      <c r="S83">
        <v>1.63</v>
      </c>
      <c r="T83">
        <v>5.09</v>
      </c>
      <c r="U83">
        <v>3.45</v>
      </c>
      <c r="V83">
        <v>1.79</v>
      </c>
      <c r="W83">
        <v>43.34</v>
      </c>
      <c r="X83">
        <v>90.48</v>
      </c>
      <c r="Y83">
        <v>5.57</v>
      </c>
      <c r="Z83">
        <v>12.14</v>
      </c>
      <c r="AA83">
        <v>4.17</v>
      </c>
      <c r="AB83" s="8">
        <v>5.44</v>
      </c>
      <c r="AC83" s="8">
        <f t="shared" si="1"/>
        <v>479.75000000000006</v>
      </c>
      <c r="AE83" s="8"/>
      <c r="AF83" s="8"/>
      <c r="AG83" s="8"/>
    </row>
    <row r="84" spans="1:33">
      <c r="A84" t="s">
        <v>102</v>
      </c>
      <c r="B84">
        <v>7.03</v>
      </c>
      <c r="E84">
        <v>2.84</v>
      </c>
      <c r="F84">
        <v>1.49</v>
      </c>
      <c r="G84">
        <v>0.39</v>
      </c>
      <c r="H84">
        <v>0</v>
      </c>
      <c r="J84">
        <v>0.14000000000000001</v>
      </c>
      <c r="R84">
        <v>2.87</v>
      </c>
      <c r="U84">
        <v>0</v>
      </c>
      <c r="W84">
        <v>0.13</v>
      </c>
      <c r="X84">
        <v>16.420000000000002</v>
      </c>
      <c r="AB84" s="8">
        <v>0</v>
      </c>
      <c r="AC84" s="8">
        <f t="shared" si="1"/>
        <v>31.310000000000002</v>
      </c>
      <c r="AE84" s="8"/>
      <c r="AF84" s="8"/>
      <c r="AG84" s="8"/>
    </row>
    <row r="85" spans="1:33">
      <c r="A85" t="s">
        <v>169</v>
      </c>
      <c r="C85">
        <v>0.8</v>
      </c>
      <c r="AB85" s="8">
        <v>0</v>
      </c>
      <c r="AC85" s="8">
        <f t="shared" si="1"/>
        <v>0.8</v>
      </c>
      <c r="AE85" s="8"/>
      <c r="AF85" s="8"/>
      <c r="AG85" s="8"/>
    </row>
    <row r="86" spans="1:33">
      <c r="A86" t="s">
        <v>103</v>
      </c>
      <c r="F86">
        <v>28.65</v>
      </c>
      <c r="G86">
        <v>2.8</v>
      </c>
      <c r="R86">
        <v>9.2799999999999994</v>
      </c>
      <c r="AB86" s="8">
        <v>0</v>
      </c>
      <c r="AC86" s="8">
        <f t="shared" si="1"/>
        <v>40.729999999999997</v>
      </c>
      <c r="AE86" s="8"/>
      <c r="AF86" s="8"/>
      <c r="AG86" s="8"/>
    </row>
    <row r="87" spans="1:33">
      <c r="A87" t="s">
        <v>104</v>
      </c>
      <c r="B87">
        <v>32.479999999999997</v>
      </c>
      <c r="E87">
        <v>6.84</v>
      </c>
      <c r="F87">
        <v>5.0999999999999996</v>
      </c>
      <c r="G87">
        <v>221.94</v>
      </c>
      <c r="H87">
        <v>4.95</v>
      </c>
      <c r="I87">
        <v>2.94</v>
      </c>
      <c r="J87">
        <v>37.880000000000003</v>
      </c>
      <c r="K87">
        <v>7.33</v>
      </c>
      <c r="L87">
        <v>0.52</v>
      </c>
      <c r="N87">
        <v>0.7</v>
      </c>
      <c r="P87">
        <v>9.76</v>
      </c>
      <c r="U87">
        <v>0.81</v>
      </c>
      <c r="X87">
        <v>24.06</v>
      </c>
      <c r="AB87" s="8">
        <v>3.65</v>
      </c>
      <c r="AC87" s="8">
        <f t="shared" si="1"/>
        <v>358.95999999999992</v>
      </c>
      <c r="AE87" s="8"/>
      <c r="AF87" s="8"/>
      <c r="AG87" s="8"/>
    </row>
    <row r="88" spans="1:33">
      <c r="A88" t="s">
        <v>105</v>
      </c>
      <c r="G88">
        <v>0.34</v>
      </c>
      <c r="J88">
        <v>8.31</v>
      </c>
      <c r="AB88" s="8">
        <v>0</v>
      </c>
      <c r="AC88" s="8">
        <f t="shared" si="1"/>
        <v>8.65</v>
      </c>
      <c r="AE88" s="8"/>
      <c r="AF88" s="8"/>
      <c r="AG88" s="8"/>
    </row>
    <row r="89" spans="1:33">
      <c r="A89" t="s">
        <v>106</v>
      </c>
      <c r="B89">
        <v>61.03</v>
      </c>
      <c r="E89">
        <v>6.54</v>
      </c>
      <c r="G89">
        <v>8.59</v>
      </c>
      <c r="H89">
        <v>3.73</v>
      </c>
      <c r="J89">
        <v>258.54000000000002</v>
      </c>
      <c r="K89">
        <v>17.32</v>
      </c>
      <c r="L89">
        <v>51.73</v>
      </c>
      <c r="P89">
        <v>5.34</v>
      </c>
      <c r="R89">
        <v>6.67</v>
      </c>
      <c r="S89">
        <v>5.0199999999999996</v>
      </c>
      <c r="W89">
        <v>42.01</v>
      </c>
      <c r="X89">
        <v>1.66</v>
      </c>
      <c r="Z89">
        <v>21.44</v>
      </c>
      <c r="AB89" s="8">
        <v>0</v>
      </c>
      <c r="AC89" s="8">
        <f t="shared" si="1"/>
        <v>489.62000000000006</v>
      </c>
      <c r="AE89" s="8"/>
      <c r="AF89" s="8"/>
      <c r="AG89" s="8"/>
    </row>
    <row r="90" spans="1:33">
      <c r="A90" t="s">
        <v>107</v>
      </c>
      <c r="F90">
        <v>0.4</v>
      </c>
      <c r="H90">
        <v>3.6</v>
      </c>
      <c r="J90">
        <v>1.89</v>
      </c>
      <c r="L90">
        <v>1.7</v>
      </c>
      <c r="Q90">
        <v>4.3099999999999996</v>
      </c>
      <c r="R90">
        <v>6.2</v>
      </c>
      <c r="V90">
        <v>3.23</v>
      </c>
      <c r="W90">
        <v>0.04</v>
      </c>
      <c r="AB90" s="8">
        <v>7.87</v>
      </c>
      <c r="AC90" s="8">
        <f t="shared" si="1"/>
        <v>29.24</v>
      </c>
      <c r="AE90" s="8"/>
      <c r="AF90" s="8"/>
      <c r="AG90" s="8"/>
    </row>
    <row r="91" spans="1:33">
      <c r="A91" t="s">
        <v>108</v>
      </c>
      <c r="B91">
        <v>44133.7</v>
      </c>
      <c r="C91">
        <v>119733.03</v>
      </c>
      <c r="D91">
        <v>171986.74</v>
      </c>
      <c r="E91">
        <v>442456.31</v>
      </c>
      <c r="F91">
        <v>260332.96</v>
      </c>
      <c r="G91">
        <v>15566.17</v>
      </c>
      <c r="H91">
        <v>314839.02</v>
      </c>
      <c r="I91">
        <v>296166.71000000002</v>
      </c>
      <c r="J91">
        <v>67425.509999999995</v>
      </c>
      <c r="K91">
        <v>126622.47</v>
      </c>
      <c r="L91">
        <v>89974.2</v>
      </c>
      <c r="M91">
        <v>84213.41</v>
      </c>
      <c r="N91">
        <v>179078.11</v>
      </c>
      <c r="O91">
        <v>58175.99</v>
      </c>
      <c r="P91">
        <v>35512.769999999997</v>
      </c>
      <c r="Q91">
        <v>310350.46000000002</v>
      </c>
      <c r="R91">
        <v>123779.86</v>
      </c>
      <c r="S91">
        <v>89402.1</v>
      </c>
      <c r="T91">
        <v>94957.78</v>
      </c>
      <c r="U91">
        <v>129383.84</v>
      </c>
      <c r="V91">
        <v>102295.37</v>
      </c>
      <c r="W91">
        <v>263139.58</v>
      </c>
      <c r="X91">
        <v>109223.69</v>
      </c>
      <c r="Y91">
        <v>96807.4</v>
      </c>
      <c r="Z91">
        <v>105172.17</v>
      </c>
      <c r="AA91">
        <v>93520.21</v>
      </c>
      <c r="AB91" s="11">
        <v>32281.39</v>
      </c>
      <c r="AC91" s="8">
        <f t="shared" si="1"/>
        <v>3856530.9499999997</v>
      </c>
      <c r="AE91" s="8"/>
      <c r="AF91" s="8"/>
      <c r="AG91" s="8"/>
    </row>
    <row r="92" spans="1:33">
      <c r="A92" t="s">
        <v>109</v>
      </c>
      <c r="E92">
        <v>0.92</v>
      </c>
      <c r="F92">
        <v>5.96</v>
      </c>
      <c r="I92">
        <v>16.27</v>
      </c>
      <c r="J92">
        <v>0.19</v>
      </c>
      <c r="R92">
        <v>17</v>
      </c>
      <c r="T92">
        <v>2.93</v>
      </c>
      <c r="U92">
        <v>7.71</v>
      </c>
      <c r="V92">
        <v>0.92</v>
      </c>
      <c r="W92">
        <v>5.88</v>
      </c>
      <c r="AB92" s="8">
        <v>17.22</v>
      </c>
      <c r="AC92" s="8">
        <f t="shared" si="1"/>
        <v>75</v>
      </c>
      <c r="AE92" s="8"/>
      <c r="AF92" s="8"/>
      <c r="AG92" s="8"/>
    </row>
    <row r="93" spans="1:33">
      <c r="A93" t="s">
        <v>110</v>
      </c>
      <c r="G93">
        <v>0.24</v>
      </c>
      <c r="L93">
        <v>0.44</v>
      </c>
      <c r="S93">
        <v>0.12</v>
      </c>
      <c r="W93">
        <v>1.71</v>
      </c>
      <c r="Y93">
        <v>0.14000000000000001</v>
      </c>
      <c r="AA93">
        <v>1.07</v>
      </c>
      <c r="AB93" s="8">
        <v>0</v>
      </c>
      <c r="AC93" s="8">
        <f t="shared" si="1"/>
        <v>3.7199999999999998</v>
      </c>
      <c r="AE93" s="8"/>
      <c r="AF93" s="8"/>
      <c r="AG93" s="8"/>
    </row>
    <row r="94" spans="1:33">
      <c r="A94" t="s">
        <v>111</v>
      </c>
      <c r="C94">
        <v>0.08</v>
      </c>
      <c r="D94">
        <v>0.56000000000000005</v>
      </c>
      <c r="E94">
        <v>47.33</v>
      </c>
      <c r="F94">
        <v>62.96</v>
      </c>
      <c r="G94">
        <v>100.62</v>
      </c>
      <c r="H94">
        <v>6.53</v>
      </c>
      <c r="I94">
        <v>15.44</v>
      </c>
      <c r="J94">
        <v>7.31</v>
      </c>
      <c r="K94">
        <v>0.57999999999999996</v>
      </c>
      <c r="L94">
        <v>1.38</v>
      </c>
      <c r="N94">
        <v>2.99</v>
      </c>
      <c r="O94">
        <v>0.03</v>
      </c>
      <c r="P94">
        <v>84.15</v>
      </c>
      <c r="Q94">
        <v>0.39</v>
      </c>
      <c r="R94">
        <v>95.59</v>
      </c>
      <c r="T94">
        <v>3.21</v>
      </c>
      <c r="U94">
        <v>1</v>
      </c>
      <c r="V94">
        <v>0.94</v>
      </c>
      <c r="W94">
        <v>0.08</v>
      </c>
      <c r="X94">
        <v>5.69</v>
      </c>
      <c r="Z94">
        <v>245.82</v>
      </c>
      <c r="AA94">
        <v>8.9600000000000009</v>
      </c>
      <c r="AB94" s="8">
        <v>6.39</v>
      </c>
      <c r="AC94" s="8">
        <f t="shared" si="1"/>
        <v>698.03000000000009</v>
      </c>
      <c r="AE94" s="8"/>
      <c r="AF94" s="8"/>
      <c r="AG94" s="8"/>
    </row>
    <row r="95" spans="1:33">
      <c r="A95" t="s">
        <v>112</v>
      </c>
      <c r="B95">
        <v>131.38</v>
      </c>
      <c r="C95">
        <v>1.36</v>
      </c>
      <c r="D95">
        <v>18.73</v>
      </c>
      <c r="E95">
        <v>643.78</v>
      </c>
      <c r="F95">
        <v>728.67</v>
      </c>
      <c r="G95">
        <v>930.73</v>
      </c>
      <c r="H95">
        <v>38.840000000000003</v>
      </c>
      <c r="I95">
        <v>75.900000000000006</v>
      </c>
      <c r="J95">
        <v>267.62</v>
      </c>
      <c r="K95">
        <v>311.56</v>
      </c>
      <c r="L95">
        <v>61.93</v>
      </c>
      <c r="N95">
        <v>6.02</v>
      </c>
      <c r="O95">
        <v>1.41</v>
      </c>
      <c r="P95">
        <v>984.93</v>
      </c>
      <c r="Q95">
        <v>6.2</v>
      </c>
      <c r="R95">
        <v>2217.29</v>
      </c>
      <c r="S95">
        <v>0.62</v>
      </c>
      <c r="T95">
        <v>69.599999999999994</v>
      </c>
      <c r="U95">
        <v>11.92</v>
      </c>
      <c r="V95">
        <v>2.67</v>
      </c>
      <c r="W95">
        <v>222.69</v>
      </c>
      <c r="X95">
        <v>99.99</v>
      </c>
      <c r="Y95">
        <v>5.94</v>
      </c>
      <c r="Z95">
        <v>1101.96</v>
      </c>
      <c r="AA95">
        <v>46.39</v>
      </c>
      <c r="AB95" s="8">
        <v>6.42</v>
      </c>
      <c r="AC95" s="8">
        <f t="shared" si="1"/>
        <v>7994.5499999999993</v>
      </c>
      <c r="AE95" s="8"/>
      <c r="AF95" s="8"/>
      <c r="AG95" s="8"/>
    </row>
    <row r="96" spans="1:33">
      <c r="A96" t="s">
        <v>113</v>
      </c>
      <c r="E96">
        <v>5.48</v>
      </c>
      <c r="F96">
        <v>30.38</v>
      </c>
      <c r="G96">
        <v>9.1999999999999993</v>
      </c>
      <c r="K96">
        <v>2.39</v>
      </c>
      <c r="L96">
        <v>4.28</v>
      </c>
      <c r="M96">
        <v>0.09</v>
      </c>
      <c r="P96">
        <v>85.47</v>
      </c>
      <c r="R96">
        <v>13.85</v>
      </c>
      <c r="T96">
        <v>6.79</v>
      </c>
      <c r="Z96">
        <v>18.36</v>
      </c>
      <c r="AB96" s="8">
        <v>0.48</v>
      </c>
      <c r="AC96" s="8">
        <f t="shared" si="1"/>
        <v>176.77</v>
      </c>
      <c r="AE96" s="8"/>
      <c r="AF96" s="8"/>
      <c r="AG96" s="8"/>
    </row>
    <row r="97" spans="1:33">
      <c r="A97" t="s">
        <v>114</v>
      </c>
      <c r="G97">
        <v>38.69</v>
      </c>
      <c r="H97">
        <v>1.73</v>
      </c>
      <c r="J97">
        <v>0.42</v>
      </c>
      <c r="K97">
        <v>0.36</v>
      </c>
      <c r="P97">
        <v>6.81</v>
      </c>
      <c r="R97">
        <v>2.1800000000000002</v>
      </c>
      <c r="Z97">
        <v>28.73</v>
      </c>
      <c r="AA97">
        <v>0.13</v>
      </c>
      <c r="AB97" s="8">
        <v>2.1800000000000002</v>
      </c>
      <c r="AC97" s="8">
        <f t="shared" si="1"/>
        <v>81.23</v>
      </c>
      <c r="AE97" s="8"/>
      <c r="AF97" s="8"/>
      <c r="AG97" s="8"/>
    </row>
    <row r="98" spans="1:33">
      <c r="A98" t="s">
        <v>115</v>
      </c>
      <c r="K98">
        <v>11.72</v>
      </c>
      <c r="L98">
        <v>2.4</v>
      </c>
      <c r="Y98">
        <v>3.95</v>
      </c>
      <c r="Z98">
        <v>12.85</v>
      </c>
      <c r="AB98" s="8">
        <v>0</v>
      </c>
      <c r="AC98" s="8">
        <f t="shared" si="1"/>
        <v>30.92</v>
      </c>
      <c r="AE98" s="8"/>
      <c r="AF98" s="8"/>
      <c r="AG98" s="8"/>
    </row>
    <row r="99" spans="1:33">
      <c r="A99" t="s">
        <v>170</v>
      </c>
      <c r="B99">
        <v>11.62</v>
      </c>
      <c r="Z99">
        <v>0.9</v>
      </c>
      <c r="AA99">
        <v>2.81</v>
      </c>
      <c r="AB99" s="8">
        <v>0</v>
      </c>
      <c r="AC99" s="8">
        <f t="shared" si="1"/>
        <v>15.33</v>
      </c>
      <c r="AE99" s="8"/>
      <c r="AF99" s="8"/>
      <c r="AG99" s="8"/>
    </row>
    <row r="100" spans="1:33">
      <c r="A100" t="s">
        <v>116</v>
      </c>
      <c r="G100">
        <v>27.48</v>
      </c>
      <c r="K100">
        <v>1.61</v>
      </c>
      <c r="L100">
        <v>1.42</v>
      </c>
      <c r="P100">
        <v>0.22</v>
      </c>
      <c r="R100">
        <v>0.66</v>
      </c>
      <c r="W100">
        <v>0.11</v>
      </c>
      <c r="Z100">
        <v>2.14</v>
      </c>
      <c r="AA100">
        <v>1.43</v>
      </c>
      <c r="AB100" s="8">
        <v>0</v>
      </c>
      <c r="AC100" s="8">
        <f t="shared" si="1"/>
        <v>35.069999999999993</v>
      </c>
      <c r="AE100" s="8"/>
      <c r="AF100" s="8"/>
      <c r="AG100" s="8"/>
    </row>
    <row r="101" spans="1:33">
      <c r="A101" t="s">
        <v>117</v>
      </c>
      <c r="B101">
        <v>20.010000000000002</v>
      </c>
      <c r="C101">
        <v>8.0399999999999991</v>
      </c>
      <c r="D101">
        <v>9.1</v>
      </c>
      <c r="E101">
        <v>29.41</v>
      </c>
      <c r="F101">
        <v>22.89</v>
      </c>
      <c r="G101">
        <v>42.46</v>
      </c>
      <c r="H101">
        <v>78.13</v>
      </c>
      <c r="I101">
        <v>3.5</v>
      </c>
      <c r="J101">
        <v>37.090000000000003</v>
      </c>
      <c r="K101">
        <v>60.59</v>
      </c>
      <c r="L101">
        <v>95.95</v>
      </c>
      <c r="N101">
        <v>19.98</v>
      </c>
      <c r="O101">
        <v>4.33</v>
      </c>
      <c r="P101">
        <v>10.98</v>
      </c>
      <c r="Q101">
        <v>29.6</v>
      </c>
      <c r="R101">
        <v>37.880000000000003</v>
      </c>
      <c r="S101">
        <v>31.56</v>
      </c>
      <c r="T101">
        <v>40.79</v>
      </c>
      <c r="U101">
        <v>8.44</v>
      </c>
      <c r="W101">
        <v>67.66</v>
      </c>
      <c r="Y101">
        <v>51.08</v>
      </c>
      <c r="Z101">
        <v>48.13</v>
      </c>
      <c r="AA101">
        <v>31.97</v>
      </c>
      <c r="AB101" s="8">
        <v>3.77</v>
      </c>
      <c r="AC101" s="8">
        <f t="shared" si="1"/>
        <v>793.34</v>
      </c>
      <c r="AE101" s="8"/>
      <c r="AF101" s="8"/>
      <c r="AG101" s="8"/>
    </row>
    <row r="102" spans="1:33">
      <c r="A102" t="s">
        <v>118</v>
      </c>
      <c r="E102">
        <v>0</v>
      </c>
      <c r="I102">
        <v>0</v>
      </c>
      <c r="J102">
        <v>0</v>
      </c>
      <c r="N102">
        <v>2.39</v>
      </c>
      <c r="O102">
        <v>0.36</v>
      </c>
      <c r="S102">
        <v>7.0000000000000007E-2</v>
      </c>
      <c r="W102">
        <v>0</v>
      </c>
      <c r="Y102">
        <v>0</v>
      </c>
      <c r="Z102">
        <v>3.45</v>
      </c>
      <c r="AB102" s="8">
        <v>0</v>
      </c>
      <c r="AC102" s="8">
        <f t="shared" si="1"/>
        <v>6.27</v>
      </c>
      <c r="AE102" s="8"/>
      <c r="AF102" s="8"/>
      <c r="AG102" s="8"/>
    </row>
    <row r="103" spans="1:33">
      <c r="A103" t="s">
        <v>119</v>
      </c>
      <c r="E103">
        <v>19.52</v>
      </c>
      <c r="G103">
        <v>1.48</v>
      </c>
      <c r="H103">
        <v>1.38</v>
      </c>
      <c r="J103">
        <v>0.46</v>
      </c>
      <c r="K103">
        <v>4.17</v>
      </c>
      <c r="Z103">
        <v>9.82</v>
      </c>
      <c r="AA103">
        <v>0.09</v>
      </c>
      <c r="AB103" s="8">
        <v>0</v>
      </c>
      <c r="AC103" s="8">
        <f t="shared" si="1"/>
        <v>36.92</v>
      </c>
      <c r="AE103" s="8"/>
      <c r="AF103" s="8"/>
      <c r="AG103" s="8"/>
    </row>
    <row r="104" spans="1:33">
      <c r="A104" t="s">
        <v>120</v>
      </c>
      <c r="B104">
        <v>3</v>
      </c>
      <c r="C104">
        <v>0.06</v>
      </c>
      <c r="D104">
        <v>1.39</v>
      </c>
      <c r="E104">
        <v>18.07</v>
      </c>
      <c r="F104">
        <v>5.08</v>
      </c>
      <c r="H104">
        <v>9.36</v>
      </c>
      <c r="I104">
        <v>25.17</v>
      </c>
      <c r="J104">
        <v>0.21</v>
      </c>
      <c r="K104">
        <v>27.05</v>
      </c>
      <c r="L104">
        <v>5.58</v>
      </c>
      <c r="M104">
        <v>1.04</v>
      </c>
      <c r="N104">
        <v>8.0399999999999991</v>
      </c>
      <c r="O104">
        <v>0.41</v>
      </c>
      <c r="P104">
        <v>3.32</v>
      </c>
      <c r="Q104">
        <v>20.09</v>
      </c>
      <c r="R104">
        <v>3.78</v>
      </c>
      <c r="S104">
        <v>0.57999999999999996</v>
      </c>
      <c r="T104">
        <v>4.62</v>
      </c>
      <c r="U104">
        <v>7.43</v>
      </c>
      <c r="V104">
        <v>10.9</v>
      </c>
      <c r="W104">
        <v>15.79</v>
      </c>
      <c r="X104">
        <v>7.36</v>
      </c>
      <c r="Y104">
        <v>0</v>
      </c>
      <c r="Z104">
        <v>10.1</v>
      </c>
      <c r="AA104">
        <v>8.14</v>
      </c>
      <c r="AB104" s="8">
        <v>5.42</v>
      </c>
      <c r="AC104" s="8">
        <f t="shared" si="1"/>
        <v>201.99000000000004</v>
      </c>
      <c r="AE104" s="8"/>
      <c r="AF104" s="8"/>
      <c r="AG104" s="8"/>
    </row>
    <row r="105" spans="1:33">
      <c r="A105" t="s">
        <v>121</v>
      </c>
      <c r="G105">
        <v>1.27</v>
      </c>
      <c r="K105">
        <v>0.91</v>
      </c>
      <c r="Q105">
        <v>0</v>
      </c>
      <c r="Y105">
        <v>3.38</v>
      </c>
      <c r="Z105">
        <v>0.77</v>
      </c>
      <c r="AB105" s="8">
        <v>0</v>
      </c>
      <c r="AC105" s="8">
        <f t="shared" si="1"/>
        <v>6.33</v>
      </c>
      <c r="AE105" s="8"/>
      <c r="AF105" s="8"/>
      <c r="AG105" s="8"/>
    </row>
    <row r="106" spans="1:33">
      <c r="A106" t="s">
        <v>149</v>
      </c>
      <c r="I106">
        <v>0.41</v>
      </c>
      <c r="R106">
        <v>2.13</v>
      </c>
      <c r="AB106" s="8">
        <v>0</v>
      </c>
      <c r="AC106" s="8">
        <f t="shared" si="1"/>
        <v>2.54</v>
      </c>
      <c r="AE106" s="8"/>
      <c r="AF106" s="8"/>
      <c r="AG106" s="8"/>
    </row>
    <row r="107" spans="1:33">
      <c r="A107" t="s">
        <v>123</v>
      </c>
      <c r="B107">
        <v>15.76</v>
      </c>
      <c r="E107">
        <v>15.26</v>
      </c>
      <c r="F107">
        <v>14.27</v>
      </c>
      <c r="H107">
        <v>4.6100000000000003</v>
      </c>
      <c r="I107">
        <v>20.88</v>
      </c>
      <c r="J107">
        <v>94.99</v>
      </c>
      <c r="K107">
        <v>94.37</v>
      </c>
      <c r="L107">
        <v>3.07</v>
      </c>
      <c r="P107">
        <v>161.57</v>
      </c>
      <c r="R107">
        <v>63.92</v>
      </c>
      <c r="T107">
        <v>56.81</v>
      </c>
      <c r="W107">
        <v>309.14</v>
      </c>
      <c r="X107">
        <v>31.72</v>
      </c>
      <c r="Y107">
        <v>14.78</v>
      </c>
      <c r="Z107">
        <v>346.48</v>
      </c>
      <c r="AA107">
        <v>31.77</v>
      </c>
      <c r="AB107" s="8">
        <v>18.34</v>
      </c>
      <c r="AC107" s="8">
        <f t="shared" si="1"/>
        <v>1297.74</v>
      </c>
      <c r="AE107" s="8"/>
      <c r="AF107" s="8"/>
      <c r="AG107" s="8"/>
    </row>
    <row r="108" spans="1:33">
      <c r="A108" t="s">
        <v>171</v>
      </c>
      <c r="R108">
        <v>0.57999999999999996</v>
      </c>
      <c r="AB108" s="8">
        <v>0</v>
      </c>
      <c r="AC108" s="8">
        <f t="shared" si="1"/>
        <v>0.57999999999999996</v>
      </c>
      <c r="AE108" s="8"/>
      <c r="AF108" s="8"/>
      <c r="AG108" s="8"/>
    </row>
    <row r="109" spans="1:33">
      <c r="A109" t="s">
        <v>124</v>
      </c>
      <c r="E109">
        <v>2.58</v>
      </c>
      <c r="G109">
        <v>12.64</v>
      </c>
      <c r="J109">
        <v>0.37</v>
      </c>
      <c r="AB109" s="8">
        <v>0</v>
      </c>
      <c r="AC109" s="8">
        <f t="shared" si="1"/>
        <v>15.59</v>
      </c>
      <c r="AE109" s="8"/>
      <c r="AF109" s="8"/>
      <c r="AG109" s="8"/>
    </row>
    <row r="110" spans="1:33">
      <c r="A110" t="s">
        <v>126</v>
      </c>
      <c r="B110">
        <v>11.41</v>
      </c>
      <c r="C110">
        <v>25.29</v>
      </c>
      <c r="D110">
        <v>1.44</v>
      </c>
      <c r="G110">
        <v>0.27</v>
      </c>
      <c r="H110">
        <v>0.46</v>
      </c>
      <c r="I110">
        <v>0.32</v>
      </c>
      <c r="J110">
        <v>27.36</v>
      </c>
      <c r="O110">
        <v>2.4500000000000002</v>
      </c>
      <c r="P110">
        <v>20.329999999999998</v>
      </c>
      <c r="Q110">
        <v>8.39</v>
      </c>
      <c r="R110">
        <v>54.04</v>
      </c>
      <c r="S110">
        <v>38.01</v>
      </c>
      <c r="W110">
        <v>32.76</v>
      </c>
      <c r="Y110">
        <v>26.4</v>
      </c>
      <c r="Z110">
        <v>1.1599999999999999</v>
      </c>
      <c r="AA110">
        <v>20.02</v>
      </c>
      <c r="AB110" s="8">
        <v>1.62</v>
      </c>
      <c r="AC110" s="8">
        <f t="shared" si="1"/>
        <v>271.73</v>
      </c>
      <c r="AE110" s="8"/>
      <c r="AF110" s="8"/>
      <c r="AG110" s="8"/>
    </row>
    <row r="111" spans="1:33">
      <c r="A111" t="s">
        <v>128</v>
      </c>
      <c r="H111">
        <v>2.2000000000000002</v>
      </c>
      <c r="AB111" s="8">
        <v>0</v>
      </c>
      <c r="AC111" s="8">
        <f t="shared" si="1"/>
        <v>2.2000000000000002</v>
      </c>
      <c r="AE111" s="8"/>
      <c r="AF111" s="8"/>
      <c r="AG111" s="8"/>
    </row>
    <row r="112" spans="1:33">
      <c r="A112" t="s">
        <v>129</v>
      </c>
      <c r="B112">
        <v>1.72</v>
      </c>
      <c r="E112">
        <v>0.78</v>
      </c>
      <c r="G112">
        <v>68.459999999999994</v>
      </c>
      <c r="I112">
        <v>0.16</v>
      </c>
      <c r="J112">
        <v>0.17</v>
      </c>
      <c r="K112">
        <v>1.76</v>
      </c>
      <c r="L112">
        <v>1.78</v>
      </c>
      <c r="P112">
        <v>12.21</v>
      </c>
      <c r="R112">
        <v>6</v>
      </c>
      <c r="W112">
        <v>0.7</v>
      </c>
      <c r="Z112">
        <v>27.24</v>
      </c>
      <c r="AA112">
        <v>0.8</v>
      </c>
      <c r="AB112" s="8">
        <v>0</v>
      </c>
      <c r="AC112" s="8">
        <f t="shared" si="1"/>
        <v>121.77999999999999</v>
      </c>
      <c r="AE112" s="8"/>
      <c r="AF112" s="8"/>
      <c r="AG112" s="8"/>
    </row>
    <row r="113" spans="1:33">
      <c r="A113" t="s">
        <v>130</v>
      </c>
      <c r="B113">
        <v>47.03</v>
      </c>
      <c r="E113">
        <v>289.38</v>
      </c>
      <c r="H113">
        <v>12.3</v>
      </c>
      <c r="I113">
        <v>29.12</v>
      </c>
      <c r="J113">
        <v>5.18</v>
      </c>
      <c r="L113">
        <v>18.809999999999999</v>
      </c>
      <c r="P113">
        <v>29.75</v>
      </c>
      <c r="R113">
        <v>36.86</v>
      </c>
      <c r="T113">
        <v>3.39</v>
      </c>
      <c r="W113">
        <v>32.950000000000003</v>
      </c>
      <c r="X113">
        <v>36.36</v>
      </c>
      <c r="Z113">
        <v>80.23</v>
      </c>
      <c r="AA113">
        <v>21.14</v>
      </c>
      <c r="AB113" s="8">
        <v>26.85</v>
      </c>
      <c r="AC113" s="8">
        <f t="shared" si="1"/>
        <v>669.35</v>
      </c>
      <c r="AE113" s="8"/>
      <c r="AF113" s="8"/>
      <c r="AG113" s="8"/>
    </row>
    <row r="114" spans="1:33">
      <c r="A114" t="s">
        <v>131</v>
      </c>
      <c r="J114">
        <v>16.14</v>
      </c>
      <c r="L114">
        <v>0.38</v>
      </c>
      <c r="P114">
        <v>3.97</v>
      </c>
      <c r="R114">
        <v>2.84</v>
      </c>
      <c r="T114">
        <v>0.25</v>
      </c>
      <c r="AA114">
        <v>0.89</v>
      </c>
      <c r="AB114" s="8">
        <v>0</v>
      </c>
      <c r="AC114" s="8">
        <f t="shared" si="1"/>
        <v>24.47</v>
      </c>
      <c r="AE114" s="8"/>
      <c r="AF114" s="8"/>
      <c r="AG114" s="8"/>
    </row>
    <row r="115" spans="1:33">
      <c r="A115" t="s">
        <v>132</v>
      </c>
      <c r="B115">
        <v>2.16</v>
      </c>
      <c r="E115">
        <v>32.44</v>
      </c>
      <c r="F115">
        <v>1.1200000000000001</v>
      </c>
      <c r="G115">
        <v>162.72999999999999</v>
      </c>
      <c r="H115">
        <v>3.21</v>
      </c>
      <c r="K115">
        <v>17.91</v>
      </c>
      <c r="L115">
        <v>2.54</v>
      </c>
      <c r="N115">
        <v>2.7</v>
      </c>
      <c r="P115">
        <v>6.86</v>
      </c>
      <c r="Q115">
        <v>0.17</v>
      </c>
      <c r="R115">
        <v>40.08</v>
      </c>
      <c r="T115">
        <v>2.52</v>
      </c>
      <c r="V115">
        <v>0.79</v>
      </c>
      <c r="W115">
        <v>2.4900000000000002</v>
      </c>
      <c r="Z115">
        <v>19.899999999999999</v>
      </c>
      <c r="AA115">
        <v>9.86</v>
      </c>
      <c r="AB115" s="8">
        <v>2.95</v>
      </c>
      <c r="AC115" s="8">
        <f t="shared" si="1"/>
        <v>310.42999999999995</v>
      </c>
      <c r="AE115" s="8"/>
      <c r="AF115" s="8"/>
      <c r="AG115" s="8"/>
    </row>
    <row r="116" spans="1:33">
      <c r="A116" t="s">
        <v>133</v>
      </c>
      <c r="G116">
        <v>10.19</v>
      </c>
      <c r="R116">
        <v>3.01</v>
      </c>
      <c r="AA116">
        <v>0.49</v>
      </c>
      <c r="AB116" s="8">
        <v>0</v>
      </c>
      <c r="AC116" s="8">
        <f t="shared" si="1"/>
        <v>13.69</v>
      </c>
      <c r="AE116" s="8"/>
      <c r="AF116" s="8"/>
      <c r="AG116" s="8"/>
    </row>
    <row r="117" spans="1:33">
      <c r="A117" t="s">
        <v>134</v>
      </c>
      <c r="R117">
        <v>6.18</v>
      </c>
      <c r="AB117" s="8">
        <v>0</v>
      </c>
      <c r="AC117" s="8">
        <f t="shared" si="1"/>
        <v>6.18</v>
      </c>
      <c r="AE117" s="8"/>
      <c r="AF117" s="8"/>
      <c r="AG117" s="8"/>
    </row>
    <row r="118" spans="1:33">
      <c r="A118" t="s">
        <v>172</v>
      </c>
      <c r="H118">
        <v>0.11</v>
      </c>
      <c r="J118">
        <v>0.03</v>
      </c>
      <c r="Q118">
        <v>0.21</v>
      </c>
      <c r="V118">
        <v>2.4500000000000002</v>
      </c>
      <c r="AB118" s="8">
        <v>0.08</v>
      </c>
      <c r="AC118" s="8">
        <f t="shared" si="1"/>
        <v>2.8800000000000003</v>
      </c>
      <c r="AE118" s="8"/>
      <c r="AF118" s="8"/>
      <c r="AG118" s="8"/>
    </row>
    <row r="119" spans="1:33">
      <c r="A119" t="s">
        <v>136</v>
      </c>
      <c r="B119">
        <v>700.9</v>
      </c>
      <c r="C119">
        <v>3091.18</v>
      </c>
      <c r="D119">
        <v>5375.62</v>
      </c>
      <c r="E119">
        <v>3756.82</v>
      </c>
      <c r="F119">
        <v>3152.3</v>
      </c>
      <c r="G119">
        <v>144.9</v>
      </c>
      <c r="H119">
        <v>7153.7</v>
      </c>
      <c r="I119">
        <v>2448.15</v>
      </c>
      <c r="J119">
        <v>652.99</v>
      </c>
      <c r="K119">
        <v>1397.04</v>
      </c>
      <c r="L119">
        <v>1247.73</v>
      </c>
      <c r="M119">
        <v>3832.09</v>
      </c>
      <c r="N119">
        <v>2630.53</v>
      </c>
      <c r="O119">
        <v>2470.36</v>
      </c>
      <c r="P119">
        <v>419.38</v>
      </c>
      <c r="Q119">
        <v>5109.59</v>
      </c>
      <c r="R119">
        <v>1920.17</v>
      </c>
      <c r="S119">
        <v>1349.76</v>
      </c>
      <c r="T119">
        <v>1694.92</v>
      </c>
      <c r="U119">
        <v>5435.09</v>
      </c>
      <c r="V119">
        <v>2808.9</v>
      </c>
      <c r="W119">
        <v>2821.06</v>
      </c>
      <c r="X119">
        <v>557.51</v>
      </c>
      <c r="Y119">
        <v>1970.05</v>
      </c>
      <c r="Z119">
        <v>1301.04</v>
      </c>
      <c r="AA119">
        <v>892.09</v>
      </c>
      <c r="AB119" s="8">
        <v>339.62</v>
      </c>
      <c r="AC119" s="8">
        <f t="shared" si="1"/>
        <v>64673.490000000005</v>
      </c>
      <c r="AE119" s="8"/>
      <c r="AF119" s="8"/>
      <c r="AG119" s="8"/>
    </row>
    <row r="120" spans="1:33">
      <c r="A120" t="s">
        <v>137</v>
      </c>
      <c r="B120">
        <v>11.27</v>
      </c>
      <c r="E120">
        <v>26.62</v>
      </c>
      <c r="F120">
        <v>27.52</v>
      </c>
      <c r="J120">
        <v>3.84</v>
      </c>
      <c r="L120">
        <v>65.59</v>
      </c>
      <c r="P120">
        <v>8.67</v>
      </c>
      <c r="R120">
        <v>2.02</v>
      </c>
      <c r="S120">
        <v>5.84</v>
      </c>
      <c r="T120">
        <v>71.209999999999994</v>
      </c>
      <c r="W120">
        <v>22.78</v>
      </c>
      <c r="Y120">
        <v>10.69</v>
      </c>
      <c r="Z120">
        <v>23.07</v>
      </c>
      <c r="AA120">
        <v>62.67</v>
      </c>
      <c r="AB120" s="8">
        <v>10.93</v>
      </c>
      <c r="AC120" s="8">
        <f t="shared" si="1"/>
        <v>352.72</v>
      </c>
      <c r="AE120" s="8"/>
      <c r="AF120" s="8"/>
      <c r="AG120" s="8"/>
    </row>
    <row r="121" spans="1:33">
      <c r="A121" t="s">
        <v>138</v>
      </c>
      <c r="E121">
        <v>5.46</v>
      </c>
      <c r="K121">
        <v>34.33</v>
      </c>
      <c r="L121">
        <v>19.22</v>
      </c>
      <c r="P121">
        <v>0.95</v>
      </c>
      <c r="T121">
        <v>13.08</v>
      </c>
      <c r="W121">
        <v>23.15</v>
      </c>
      <c r="Z121">
        <v>2.63</v>
      </c>
      <c r="AB121" s="8">
        <v>0</v>
      </c>
      <c r="AC121" s="8">
        <f t="shared" si="1"/>
        <v>98.82</v>
      </c>
      <c r="AE121" s="8"/>
      <c r="AF121" s="8"/>
      <c r="AG121" s="8"/>
    </row>
    <row r="122" spans="1:33">
      <c r="A122" t="s">
        <v>139</v>
      </c>
      <c r="B122">
        <v>16.88</v>
      </c>
      <c r="C122">
        <v>6.82</v>
      </c>
      <c r="E122">
        <v>54.77</v>
      </c>
      <c r="F122">
        <v>3.2</v>
      </c>
      <c r="G122">
        <v>20.350000000000001</v>
      </c>
      <c r="H122">
        <v>32.07</v>
      </c>
      <c r="I122">
        <v>10.45</v>
      </c>
      <c r="J122">
        <v>9.07</v>
      </c>
      <c r="K122">
        <v>14.51</v>
      </c>
      <c r="L122">
        <v>9.06</v>
      </c>
      <c r="N122">
        <v>1</v>
      </c>
      <c r="O122">
        <v>0.51</v>
      </c>
      <c r="P122">
        <v>31.92</v>
      </c>
      <c r="Q122">
        <v>4.0999999999999996</v>
      </c>
      <c r="R122">
        <v>67.680000000000007</v>
      </c>
      <c r="S122">
        <v>3.67</v>
      </c>
      <c r="T122">
        <v>33.479999999999997</v>
      </c>
      <c r="U122">
        <v>0.25</v>
      </c>
      <c r="W122">
        <v>2.77</v>
      </c>
      <c r="Y122">
        <v>8.5</v>
      </c>
      <c r="Z122">
        <v>84.34</v>
      </c>
      <c r="AA122">
        <v>22.79</v>
      </c>
      <c r="AB122" s="8">
        <v>0</v>
      </c>
      <c r="AC122" s="8">
        <f t="shared" si="1"/>
        <v>438.19</v>
      </c>
      <c r="AE122" s="8"/>
      <c r="AF122" s="8"/>
      <c r="AG122" s="8"/>
    </row>
    <row r="123" spans="1:33">
      <c r="A123" t="s">
        <v>140</v>
      </c>
      <c r="C123">
        <v>0.43</v>
      </c>
      <c r="H123">
        <v>2.74</v>
      </c>
      <c r="K123">
        <v>20.13</v>
      </c>
      <c r="P123">
        <v>3.89</v>
      </c>
      <c r="W123">
        <v>0</v>
      </c>
      <c r="AB123" s="8">
        <v>0</v>
      </c>
      <c r="AC123" s="8">
        <f t="shared" si="1"/>
        <v>27.19</v>
      </c>
      <c r="AE123" s="8"/>
      <c r="AF123" s="8"/>
      <c r="AG123" s="8"/>
    </row>
    <row r="124" spans="1:33">
      <c r="A124" t="s">
        <v>141</v>
      </c>
      <c r="B124">
        <v>227.57</v>
      </c>
      <c r="C124">
        <v>5.29</v>
      </c>
      <c r="E124">
        <v>1172.3699999999999</v>
      </c>
      <c r="F124">
        <v>110.63</v>
      </c>
      <c r="G124">
        <v>1082.51</v>
      </c>
      <c r="H124">
        <v>31.61</v>
      </c>
      <c r="I124">
        <v>60.62</v>
      </c>
      <c r="J124">
        <v>353.66</v>
      </c>
      <c r="K124">
        <v>156.13</v>
      </c>
      <c r="L124">
        <v>165.56</v>
      </c>
      <c r="N124">
        <v>61.95</v>
      </c>
      <c r="O124">
        <v>22.41</v>
      </c>
      <c r="P124">
        <v>170.54</v>
      </c>
      <c r="R124">
        <v>551.59</v>
      </c>
      <c r="S124">
        <v>47.83</v>
      </c>
      <c r="T124">
        <v>42.37</v>
      </c>
      <c r="V124">
        <v>6.89</v>
      </c>
      <c r="W124">
        <v>121.42</v>
      </c>
      <c r="X124">
        <v>51.21</v>
      </c>
      <c r="Y124">
        <v>51.61</v>
      </c>
      <c r="Z124">
        <v>1133.6400000000001</v>
      </c>
      <c r="AA124">
        <v>294.89</v>
      </c>
      <c r="AB124" s="8">
        <v>131.62</v>
      </c>
      <c r="AC124" s="8">
        <f t="shared" si="1"/>
        <v>6053.92</v>
      </c>
      <c r="AE124" s="8"/>
      <c r="AF124" s="8"/>
      <c r="AG124" s="8"/>
    </row>
    <row r="125" spans="1:33">
      <c r="A125" t="s">
        <v>142</v>
      </c>
      <c r="B125">
        <v>2682.27</v>
      </c>
      <c r="C125">
        <v>60.87</v>
      </c>
      <c r="E125">
        <v>3673.97</v>
      </c>
      <c r="F125">
        <v>385.48</v>
      </c>
      <c r="G125">
        <v>5474.4</v>
      </c>
      <c r="H125">
        <v>62.06</v>
      </c>
      <c r="I125">
        <v>157.4</v>
      </c>
      <c r="J125">
        <v>8900.91</v>
      </c>
      <c r="K125">
        <v>2115.87</v>
      </c>
      <c r="L125">
        <v>1944.46</v>
      </c>
      <c r="N125">
        <v>109.43</v>
      </c>
      <c r="O125">
        <v>23.77</v>
      </c>
      <c r="P125">
        <v>5593.96</v>
      </c>
      <c r="R125">
        <v>10811.8</v>
      </c>
      <c r="S125">
        <v>45.16</v>
      </c>
      <c r="T125">
        <v>992.62</v>
      </c>
      <c r="U125">
        <v>32</v>
      </c>
      <c r="W125">
        <v>2914.96</v>
      </c>
      <c r="X125">
        <v>835.53</v>
      </c>
      <c r="Y125">
        <v>1111.6099999999999</v>
      </c>
      <c r="Z125">
        <v>5487.02</v>
      </c>
      <c r="AA125">
        <v>1692.17</v>
      </c>
      <c r="AB125" s="8">
        <v>855.41</v>
      </c>
      <c r="AC125" s="8">
        <f t="shared" si="1"/>
        <v>55963.130000000005</v>
      </c>
      <c r="AE125" s="8"/>
      <c r="AF125" s="8"/>
      <c r="AG125" s="8"/>
    </row>
    <row r="126" spans="1:33">
      <c r="A126" t="s">
        <v>143</v>
      </c>
      <c r="B126">
        <v>465.67</v>
      </c>
      <c r="C126">
        <v>504.95</v>
      </c>
      <c r="D126">
        <v>563.83000000000004</v>
      </c>
      <c r="E126">
        <v>1654.8</v>
      </c>
      <c r="F126">
        <v>804.79</v>
      </c>
      <c r="G126">
        <v>63.45</v>
      </c>
      <c r="H126">
        <v>2368.02</v>
      </c>
      <c r="I126">
        <v>358.57</v>
      </c>
      <c r="J126">
        <v>379.49</v>
      </c>
      <c r="K126">
        <v>641.88</v>
      </c>
      <c r="L126">
        <v>538.98</v>
      </c>
      <c r="M126">
        <v>279.93</v>
      </c>
      <c r="N126">
        <v>259.01</v>
      </c>
      <c r="O126">
        <v>703.25</v>
      </c>
      <c r="P126">
        <v>278.89999999999998</v>
      </c>
      <c r="Q126">
        <v>1078.1500000000001</v>
      </c>
      <c r="R126">
        <v>795.05</v>
      </c>
      <c r="S126">
        <v>325.33999999999997</v>
      </c>
      <c r="T126">
        <v>657.35</v>
      </c>
      <c r="U126">
        <v>1113.9000000000001</v>
      </c>
      <c r="V126">
        <v>359.2</v>
      </c>
      <c r="W126">
        <v>895.42</v>
      </c>
      <c r="X126">
        <v>228.12</v>
      </c>
      <c r="Y126">
        <v>927.32</v>
      </c>
      <c r="Z126">
        <v>1444.81</v>
      </c>
      <c r="AA126">
        <v>474.69</v>
      </c>
      <c r="AB126" s="8">
        <v>118.02</v>
      </c>
      <c r="AC126" s="8">
        <f t="shared" si="1"/>
        <v>18282.89</v>
      </c>
      <c r="AE126" s="8"/>
      <c r="AF126" s="8"/>
      <c r="AG126" s="8"/>
    </row>
    <row r="127" spans="1:33">
      <c r="A127" t="s">
        <v>144</v>
      </c>
      <c r="B127">
        <v>7.65</v>
      </c>
      <c r="C127">
        <v>57.44</v>
      </c>
      <c r="E127">
        <v>8.08</v>
      </c>
      <c r="F127">
        <v>15.3</v>
      </c>
      <c r="G127">
        <v>119.53</v>
      </c>
      <c r="H127">
        <v>3.64</v>
      </c>
      <c r="J127">
        <v>18.739999999999998</v>
      </c>
      <c r="K127">
        <v>9.25</v>
      </c>
      <c r="M127">
        <v>7.14</v>
      </c>
      <c r="O127">
        <v>19.16</v>
      </c>
      <c r="P127">
        <v>12.34</v>
      </c>
      <c r="Q127">
        <v>8.2100000000000009</v>
      </c>
      <c r="R127">
        <v>216.94</v>
      </c>
      <c r="S127">
        <v>30.23</v>
      </c>
      <c r="T127">
        <v>44.54</v>
      </c>
      <c r="U127">
        <v>7.7</v>
      </c>
      <c r="V127">
        <v>0</v>
      </c>
      <c r="W127">
        <v>0.56000000000000005</v>
      </c>
      <c r="X127">
        <v>3.92</v>
      </c>
      <c r="Y127">
        <v>33.229999999999997</v>
      </c>
      <c r="Z127">
        <v>17.64</v>
      </c>
      <c r="AA127">
        <v>25.96</v>
      </c>
      <c r="AB127" s="8">
        <v>6.5</v>
      </c>
      <c r="AC127" s="8">
        <f t="shared" si="1"/>
        <v>673.69999999999993</v>
      </c>
      <c r="AE127" s="8"/>
      <c r="AF127" s="8"/>
      <c r="AG127" s="8"/>
    </row>
    <row r="128" spans="1:33">
      <c r="AE128" s="8"/>
      <c r="AF128" s="8"/>
      <c r="AG128" s="8"/>
    </row>
    <row r="129" spans="31:33">
      <c r="AE129" s="8"/>
      <c r="AF129" s="8"/>
      <c r="AG129" s="8"/>
    </row>
    <row r="130" spans="31:33">
      <c r="AE13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32.28515625" bestFit="1" customWidth="1"/>
    <col min="2" max="2" width="13.28515625" bestFit="1" customWidth="1"/>
    <col min="3" max="3" width="19.7109375" bestFit="1" customWidth="1"/>
    <col min="4" max="5" width="19.7109375" style="8" customWidth="1"/>
    <col min="6" max="9" width="13.28515625" bestFit="1" customWidth="1"/>
    <col min="10" max="10" width="12" bestFit="1" customWidth="1"/>
    <col min="11" max="11" width="24.42578125" bestFit="1" customWidth="1"/>
  </cols>
  <sheetData>
    <row r="1" spans="1:12">
      <c r="A1" s="1" t="s">
        <v>0</v>
      </c>
      <c r="B1" s="1">
        <v>2019</v>
      </c>
      <c r="C1" s="1">
        <v>2020</v>
      </c>
      <c r="D1" s="1">
        <v>2021</v>
      </c>
      <c r="E1" s="1" t="s">
        <v>177</v>
      </c>
      <c r="F1" s="1"/>
      <c r="G1" s="1"/>
      <c r="H1" s="1"/>
      <c r="I1" s="1"/>
      <c r="J1" s="1"/>
      <c r="K1" s="1"/>
      <c r="L1" s="1"/>
    </row>
    <row r="2" spans="1:12">
      <c r="A2" s="8" t="s">
        <v>174</v>
      </c>
      <c r="B2" s="3">
        <f>SUMIF('2019'!A:A,Summary!A2,'2019'!AB:AB)</f>
        <v>96.05</v>
      </c>
      <c r="C2" s="4">
        <f>SUMIF('2020'!A:A,Summary!A2,'2020'!AB:AB)</f>
        <v>0</v>
      </c>
      <c r="D2" s="4">
        <f>SUMIF('2021'!A:A,Summary!A2,'2021'!AC:AC)</f>
        <v>0</v>
      </c>
      <c r="E2" s="4">
        <f>D2-C2</f>
        <v>0</v>
      </c>
      <c r="F2" s="3"/>
      <c r="G2" s="3"/>
      <c r="H2" s="3"/>
      <c r="I2" s="3"/>
    </row>
    <row r="3" spans="1:12">
      <c r="A3" s="2" t="s">
        <v>145</v>
      </c>
      <c r="B3" s="3">
        <f>SUMIF('2019'!A:A,Summary!A3,'2019'!AB:AB)</f>
        <v>5.0600000000000005</v>
      </c>
      <c r="C3" s="4">
        <f>SUMIF('2020'!A:A,Summary!A3,'2020'!AB:AB)</f>
        <v>3.16</v>
      </c>
      <c r="D3" s="4">
        <f>SUMIF('2021'!A:A,Summary!A3,'2021'!AC:AC)</f>
        <v>12.19</v>
      </c>
      <c r="E3" s="4">
        <f>D3-C3</f>
        <v>9.0299999999999994</v>
      </c>
      <c r="F3" s="3"/>
      <c r="G3" s="3"/>
      <c r="H3" s="3"/>
      <c r="I3" s="4"/>
    </row>
    <row r="4" spans="1:12">
      <c r="A4" s="2" t="s">
        <v>28</v>
      </c>
      <c r="B4" s="3">
        <f>SUMIF('2019'!A:A,Summary!A4,'2019'!AB:AB)</f>
        <v>82.16</v>
      </c>
      <c r="C4" s="4">
        <f>SUMIF('2020'!A:A,Summary!A4,'2020'!AB:AB)</f>
        <v>59.7</v>
      </c>
      <c r="D4" s="4">
        <f>SUMIF('2021'!A:A,Summary!A4,'2021'!AC:AC)</f>
        <v>115.19</v>
      </c>
      <c r="E4" s="4">
        <f t="shared" ref="E4:E67" si="0">D4-C4</f>
        <v>55.489999999999995</v>
      </c>
      <c r="F4" s="4"/>
      <c r="G4" s="3"/>
      <c r="H4" s="4"/>
      <c r="I4" s="4"/>
    </row>
    <row r="5" spans="1:12">
      <c r="A5" s="2" t="s">
        <v>29</v>
      </c>
      <c r="B5" s="3">
        <f>SUMIF('2019'!A:A,Summary!A5,'2019'!AB:AB)</f>
        <v>64.77</v>
      </c>
      <c r="C5" s="4">
        <f>SUMIF('2020'!A:A,Summary!A5,'2020'!AB:AB)</f>
        <v>29.53</v>
      </c>
      <c r="D5" s="4">
        <f>SUMIF('2021'!A:A,Summary!A5,'2021'!AC:AC)</f>
        <v>27.559999999999995</v>
      </c>
      <c r="E5" s="4">
        <f t="shared" si="0"/>
        <v>-1.970000000000006</v>
      </c>
      <c r="G5" s="3"/>
      <c r="I5" s="10"/>
      <c r="J5" s="4"/>
    </row>
    <row r="6" spans="1:12">
      <c r="A6" s="2" t="s">
        <v>30</v>
      </c>
      <c r="B6" s="3">
        <f>SUMIF('2019'!A:A,Summary!A6,'2019'!AB:AB)</f>
        <v>2743.69</v>
      </c>
      <c r="C6" s="4">
        <f>SUMIF('2020'!A:A,Summary!A6,'2020'!AB:AB)</f>
        <v>2490.36</v>
      </c>
      <c r="D6" s="4">
        <f>SUM('2021'!AC5:AC6)</f>
        <v>2874.4200000000005</v>
      </c>
      <c r="E6" s="4">
        <f t="shared" si="0"/>
        <v>384.0600000000004</v>
      </c>
      <c r="G6" s="3"/>
      <c r="I6" s="10"/>
      <c r="J6" s="4"/>
    </row>
    <row r="7" spans="1:12">
      <c r="A7" s="2" t="s">
        <v>31</v>
      </c>
      <c r="B7" s="3">
        <f>SUMIF('2019'!A:A,Summary!A7,'2019'!AB:AB)</f>
        <v>6.77</v>
      </c>
      <c r="C7" s="4">
        <f>SUMIF('2020'!A:A,Summary!A7,'2020'!AB:AB)</f>
        <v>4.71</v>
      </c>
      <c r="D7" s="4">
        <f>SUMIF('2021'!A:A,Summary!A7,'2021'!AC:AC)</f>
        <v>4.45</v>
      </c>
      <c r="E7" s="4">
        <f t="shared" si="0"/>
        <v>-0.25999999999999979</v>
      </c>
      <c r="G7" s="3"/>
      <c r="I7" s="10"/>
      <c r="J7" s="4"/>
    </row>
    <row r="8" spans="1:12">
      <c r="A8" s="2" t="s">
        <v>32</v>
      </c>
      <c r="B8" s="3">
        <f>SUMIF('2019'!A:A,Summary!A8,'2019'!AB:AB)</f>
        <v>6.1</v>
      </c>
      <c r="C8" s="4">
        <f>SUMIF('2020'!A:A,Summary!A8,'2020'!AB:AB)</f>
        <v>0.7</v>
      </c>
      <c r="D8" s="4">
        <f>SUMIF('2021'!A:A,Summary!A8,'2021'!AC:AC)</f>
        <v>8.4700000000000006</v>
      </c>
      <c r="E8" s="4">
        <f t="shared" si="0"/>
        <v>7.7700000000000005</v>
      </c>
      <c r="G8" s="3"/>
      <c r="I8" s="10"/>
      <c r="J8" s="4"/>
    </row>
    <row r="9" spans="1:12">
      <c r="A9" s="2" t="s">
        <v>33</v>
      </c>
      <c r="B9" s="3">
        <f>SUMIF('2019'!A:A,Summary!A9,'2019'!AB:AB)</f>
        <v>64.91</v>
      </c>
      <c r="C9" s="4">
        <f>SUMIF('2020'!A:A,Summary!A9,'2020'!AB:AB)</f>
        <v>64.899999999999991</v>
      </c>
      <c r="D9" s="4">
        <f>SUMIF('2021'!A:A,Summary!A9,'2021'!AC:AC)</f>
        <v>80.740000000000009</v>
      </c>
      <c r="E9" s="4">
        <f t="shared" si="0"/>
        <v>15.840000000000018</v>
      </c>
      <c r="G9" s="3"/>
      <c r="I9" s="10"/>
      <c r="J9" s="4"/>
    </row>
    <row r="10" spans="1:12">
      <c r="A10" s="2" t="s">
        <v>34</v>
      </c>
      <c r="B10" s="3">
        <f>SUMIF('2019'!A:A,Summary!A10,'2019'!AB:AB)</f>
        <v>96059.7</v>
      </c>
      <c r="C10" s="4">
        <f>SUMIF('2020'!A:A,Summary!A10,'2020'!AB:AB)</f>
        <v>141236.58000000002</v>
      </c>
      <c r="D10" s="4">
        <f>SUMIF('2021'!A:A,Summary!A10,'2021'!AC:AC)</f>
        <v>116237.78000000001</v>
      </c>
      <c r="E10" s="4">
        <f t="shared" si="0"/>
        <v>-24998.800000000003</v>
      </c>
      <c r="G10" s="3"/>
      <c r="I10" s="10"/>
      <c r="J10" s="4"/>
    </row>
    <row r="11" spans="1:12">
      <c r="A11" s="2" t="s">
        <v>35</v>
      </c>
      <c r="B11" s="3">
        <f>SUMIF('2019'!A:A,Summary!A11,'2019'!AB:AB)</f>
        <v>82457.109999999986</v>
      </c>
      <c r="C11" s="4">
        <f>SUMIF('2020'!A:A,Summary!A11,'2020'!AB:AB)</f>
        <v>51298.79</v>
      </c>
      <c r="D11" s="4">
        <f>SUMIF('2021'!A:A,Summary!A11,'2021'!AC:AC)</f>
        <v>67386.139999999985</v>
      </c>
      <c r="E11" s="4">
        <f t="shared" si="0"/>
        <v>16087.349999999984</v>
      </c>
      <c r="G11" s="3"/>
      <c r="I11" s="10"/>
      <c r="J11" s="4"/>
    </row>
    <row r="12" spans="1:12" s="8" customFormat="1">
      <c r="A12" s="2" t="s">
        <v>163</v>
      </c>
      <c r="B12" s="3">
        <f>SUMIF('2019'!A:A,Summary!A12,'2019'!AB:AB)</f>
        <v>5.69</v>
      </c>
      <c r="C12" s="4">
        <f>SUMIF('2020'!A:A,Summary!A12,'2020'!AB:AB)</f>
        <v>0</v>
      </c>
      <c r="D12" s="4">
        <f>SUMIF('2021'!A:A,Summary!A12,'2021'!AC:AC)</f>
        <v>0</v>
      </c>
      <c r="E12" s="4">
        <f t="shared" si="0"/>
        <v>0</v>
      </c>
      <c r="G12" s="3"/>
      <c r="J12" s="4"/>
    </row>
    <row r="13" spans="1:12">
      <c r="A13" s="2" t="s">
        <v>36</v>
      </c>
      <c r="B13" s="3">
        <f>SUMIF('2019'!A:A,Summary!A13,'2019'!AB:AB)</f>
        <v>6629.58</v>
      </c>
      <c r="C13" s="4">
        <f>SUMIF('2020'!A:A,Summary!A13,'2020'!AB:AB)</f>
        <v>12526.570000000002</v>
      </c>
      <c r="D13" s="4">
        <f>SUMIF('2021'!A:A,Summary!A13,'2021'!AC:AC)</f>
        <v>8766.3700000000008</v>
      </c>
      <c r="E13" s="4">
        <f t="shared" si="0"/>
        <v>-3760.2000000000007</v>
      </c>
      <c r="G13" s="3"/>
    </row>
    <row r="14" spans="1:12">
      <c r="A14" s="2" t="s">
        <v>37</v>
      </c>
      <c r="B14" s="3">
        <f>SUMIF('2019'!A:A,Summary!A14,'2019'!AB:AB)</f>
        <v>850.56</v>
      </c>
      <c r="C14" s="4">
        <f>SUMIF('2020'!A:A,Summary!A14,'2020'!AB:AB)</f>
        <v>316.77</v>
      </c>
      <c r="D14" s="4">
        <f>SUMIF('2021'!A:A,Summary!A14,'2021'!AC:AC)</f>
        <v>598.13</v>
      </c>
      <c r="E14" s="4">
        <f t="shared" si="0"/>
        <v>281.36</v>
      </c>
      <c r="G14" s="3"/>
      <c r="J14" s="4"/>
    </row>
    <row r="15" spans="1:12">
      <c r="A15" s="2" t="s">
        <v>38</v>
      </c>
      <c r="B15" s="3">
        <f>SUMIF('2019'!A:A,Summary!A15,'2019'!AB:AB)</f>
        <v>39.649999999999991</v>
      </c>
      <c r="C15" s="4">
        <f>SUMIF('2020'!A:A,Summary!A15,'2020'!AB:AB)</f>
        <v>49.75</v>
      </c>
      <c r="D15" s="4">
        <f>SUMIF('2021'!A:A,Summary!A15,'2021'!AC:AC)</f>
        <v>54.79</v>
      </c>
      <c r="E15" s="4">
        <f t="shared" si="0"/>
        <v>5.0399999999999991</v>
      </c>
      <c r="G15" s="3"/>
    </row>
    <row r="16" spans="1:12">
      <c r="A16" s="2" t="s">
        <v>39</v>
      </c>
      <c r="B16" s="3">
        <f>SUMIF('2019'!A:A,Summary!A16,'2019'!AB:AB)</f>
        <v>5.04</v>
      </c>
      <c r="C16" s="4">
        <f>SUMIF('2020'!A:A,Summary!A16,'2020'!AB:AB)</f>
        <v>2.12</v>
      </c>
      <c r="D16" s="4">
        <f>SUMIF('2021'!A:A,Summary!A16,'2021'!AC:AC)</f>
        <v>2.5099999999999998</v>
      </c>
      <c r="E16" s="4">
        <f t="shared" si="0"/>
        <v>0.38999999999999968</v>
      </c>
      <c r="G16" s="3"/>
    </row>
    <row r="17" spans="1:7">
      <c r="A17" s="2" t="s">
        <v>40</v>
      </c>
      <c r="B17" s="3">
        <f>SUMIF('2019'!A:A,Summary!A17,'2019'!AB:AB)</f>
        <v>16.05</v>
      </c>
      <c r="C17" s="4">
        <f>SUMIF('2020'!A:A,Summary!A17,'2020'!AB:AB)</f>
        <v>30.04</v>
      </c>
      <c r="D17" s="4">
        <f>SUMIF('2021'!A:A,Summary!A17,'2021'!AC:AC)</f>
        <v>18.79</v>
      </c>
      <c r="E17" s="4">
        <f t="shared" si="0"/>
        <v>-11.25</v>
      </c>
      <c r="G17" s="3"/>
    </row>
    <row r="18" spans="1:7">
      <c r="A18" s="2" t="s">
        <v>41</v>
      </c>
      <c r="B18" s="3">
        <f>SUMIF('2019'!A:A,Summary!A18,'2019'!AB:AB)</f>
        <v>8.9499999999999975</v>
      </c>
      <c r="C18" s="4">
        <f>SUMIF('2020'!A:A,Summary!A18,'2020'!AB:AB)</f>
        <v>9.7099999999999991</v>
      </c>
      <c r="D18" s="4">
        <f>SUMIF('2021'!A:A,Summary!A18,'2021'!AC:AC)</f>
        <v>16.25</v>
      </c>
      <c r="E18" s="4">
        <f t="shared" si="0"/>
        <v>6.5400000000000009</v>
      </c>
      <c r="G18" s="3"/>
    </row>
    <row r="19" spans="1:7">
      <c r="A19" s="2" t="s">
        <v>42</v>
      </c>
      <c r="B19" s="3">
        <f>SUMIF('2019'!A:A,Summary!A19,'2019'!AB:AB)</f>
        <v>414.16</v>
      </c>
      <c r="C19" s="4">
        <f>SUMIF('2020'!A:A,Summary!A19,'2020'!AB:AB)</f>
        <v>484.12999999999994</v>
      </c>
      <c r="D19" s="4">
        <f>SUMIF('2021'!A:A,Summary!A19,'2021'!AC:AC)</f>
        <v>432.51</v>
      </c>
      <c r="E19" s="4">
        <f t="shared" si="0"/>
        <v>-51.619999999999948</v>
      </c>
      <c r="G19" s="3"/>
    </row>
    <row r="20" spans="1:7">
      <c r="A20" s="2" t="s">
        <v>43</v>
      </c>
      <c r="B20" s="3">
        <f>SUMIF('2019'!A:A,Summary!A20,'2019'!AB:AB)</f>
        <v>96.35</v>
      </c>
      <c r="C20" s="4">
        <f>SUMIF('2020'!A:A,Summary!A20,'2020'!AB:AB)</f>
        <v>92.699999999999989</v>
      </c>
      <c r="D20" s="4">
        <f>SUMIF('2021'!A:A,Summary!A20,'2021'!AC:AC)</f>
        <v>78.81</v>
      </c>
      <c r="E20" s="4">
        <f t="shared" si="0"/>
        <v>-13.889999999999986</v>
      </c>
      <c r="G20" s="3"/>
    </row>
    <row r="21" spans="1:7">
      <c r="A21" s="2" t="s">
        <v>44</v>
      </c>
      <c r="B21" s="3">
        <f>SUMIF('2019'!A:A,Summary!A21,'2019'!AB:AB)</f>
        <v>156.03999999999996</v>
      </c>
      <c r="C21" s="4">
        <f>SUMIF('2020'!A:A,Summary!A21,'2020'!AB:AB)</f>
        <v>189.85</v>
      </c>
      <c r="D21" s="4">
        <f>SUMIF('2021'!A:A,Summary!A21,'2021'!AC:AC)</f>
        <v>204.09</v>
      </c>
      <c r="E21" s="4">
        <f t="shared" si="0"/>
        <v>14.240000000000009</v>
      </c>
      <c r="G21" s="3"/>
    </row>
    <row r="22" spans="1:7">
      <c r="A22" s="2" t="s">
        <v>45</v>
      </c>
      <c r="B22" s="3">
        <f>SUMIF('2019'!A:A,Summary!A22,'2019'!AB:AB)</f>
        <v>226.88999999999996</v>
      </c>
      <c r="C22" s="4">
        <f>SUMIF('2020'!A:A,Summary!A22,'2020'!AB:AB)</f>
        <v>198.98999999999998</v>
      </c>
      <c r="D22" s="4">
        <f>SUMIF('2021'!A:A,Summary!A22,'2021'!AC:AC)</f>
        <v>272.69</v>
      </c>
      <c r="E22" s="4">
        <f t="shared" si="0"/>
        <v>73.700000000000017</v>
      </c>
      <c r="G22" s="3"/>
    </row>
    <row r="23" spans="1:7">
      <c r="A23" s="2" t="s">
        <v>46</v>
      </c>
      <c r="B23" s="3">
        <f>SUMIF('2019'!A:A,Summary!A23,'2019'!AB:AB)</f>
        <v>394.21</v>
      </c>
      <c r="C23" s="4">
        <f>SUMIF('2020'!A:A,Summary!A23,'2020'!AB:AB)</f>
        <v>324.48</v>
      </c>
      <c r="D23" s="4">
        <f>SUMIF('2021'!A:A,Summary!A23,'2021'!AC:AC)</f>
        <v>278.31</v>
      </c>
      <c r="E23" s="4">
        <f t="shared" si="0"/>
        <v>-46.170000000000016</v>
      </c>
      <c r="G23" s="3"/>
    </row>
    <row r="24" spans="1:7">
      <c r="A24" s="2" t="s">
        <v>47</v>
      </c>
      <c r="B24" s="3">
        <f>SUMIF('2019'!A:A,Summary!A24,'2019'!AB:AB)</f>
        <v>8.09</v>
      </c>
      <c r="C24" s="4">
        <f>SUMIF('2020'!A:A,Summary!A24,'2020'!AB:AB)</f>
        <v>17.84</v>
      </c>
      <c r="D24" s="4">
        <f>SUMIF('2021'!A:A,Summary!A24,'2021'!AC:AC)</f>
        <v>12.32</v>
      </c>
      <c r="E24" s="4">
        <f t="shared" si="0"/>
        <v>-5.52</v>
      </c>
      <c r="G24" s="3"/>
    </row>
    <row r="25" spans="1:7">
      <c r="A25" s="2" t="s">
        <v>48</v>
      </c>
      <c r="B25" s="3">
        <f>SUMIF('2019'!A:A,Summary!A25,'2019'!AB:AB)</f>
        <v>19.559999999999999</v>
      </c>
      <c r="C25" s="4">
        <f>SUMIF('2020'!A:A,Summary!A25,'2020'!AB:AB)</f>
        <v>9.7899999999999991</v>
      </c>
      <c r="D25" s="4">
        <f>SUMIF('2021'!A:A,Summary!A25,'2021'!AC:AC)</f>
        <v>15.190000000000001</v>
      </c>
      <c r="E25" s="4">
        <f t="shared" si="0"/>
        <v>5.4000000000000021</v>
      </c>
      <c r="G25" s="3"/>
    </row>
    <row r="26" spans="1:7">
      <c r="A26" s="2" t="s">
        <v>49</v>
      </c>
      <c r="B26" s="3">
        <f>SUMIF('2019'!A:A,Summary!A26,'2019'!AB:AB)</f>
        <v>781.34</v>
      </c>
      <c r="C26" s="4">
        <f>SUMIF('2020'!A:A,Summary!A26,'2020'!AB:AB)</f>
        <v>766.89999999999986</v>
      </c>
      <c r="D26" s="4">
        <f>SUMIF('2021'!A:A,Summary!A26,'2021'!AC:AC)</f>
        <v>870.63</v>
      </c>
      <c r="E26" s="4">
        <f t="shared" si="0"/>
        <v>103.73000000000013</v>
      </c>
      <c r="G26" s="3"/>
    </row>
    <row r="27" spans="1:7">
      <c r="A27" s="2" t="s">
        <v>50</v>
      </c>
      <c r="B27" s="3">
        <f>SUMIF('2019'!A:A,Summary!A27,'2019'!AB:AB)</f>
        <v>60.709999999999994</v>
      </c>
      <c r="C27" s="4">
        <f>SUMIF('2020'!A:A,Summary!A27,'2020'!AB:AB)</f>
        <v>144.20000000000002</v>
      </c>
      <c r="D27" s="4">
        <f>SUMIF('2021'!A:A,Summary!A27,'2021'!AC:AC)</f>
        <v>143.66</v>
      </c>
      <c r="E27" s="4">
        <f t="shared" si="0"/>
        <v>-0.54000000000002046</v>
      </c>
      <c r="G27" s="3"/>
    </row>
    <row r="28" spans="1:7">
      <c r="A28" s="2" t="s">
        <v>51</v>
      </c>
      <c r="B28" s="3">
        <f>SUMIF('2019'!A:A,Summary!A28,'2019'!AB:AB)</f>
        <v>162.54</v>
      </c>
      <c r="C28" s="4">
        <f>SUMIF('2020'!A:A,Summary!A28,'2020'!AB:AB)</f>
        <v>144.29</v>
      </c>
      <c r="D28" s="4">
        <f>SUMIF('2021'!A:A,Summary!A28,'2021'!AC:AC)</f>
        <v>144.06</v>
      </c>
      <c r="E28" s="4">
        <f t="shared" si="0"/>
        <v>-0.22999999999998977</v>
      </c>
      <c r="G28" s="3"/>
    </row>
    <row r="29" spans="1:7">
      <c r="A29" s="2" t="s">
        <v>52</v>
      </c>
      <c r="B29" s="3">
        <f>SUMIF('2019'!A:A,Summary!A29,'2019'!AB:AB)</f>
        <v>5.55</v>
      </c>
      <c r="C29" s="4">
        <f>SUMIF('2020'!A:A,Summary!A29,'2020'!AB:AB)</f>
        <v>5.1099999999999994</v>
      </c>
      <c r="D29" s="4">
        <f>SUMIF('2021'!A:A,Summary!A29,'2021'!AC:AC)</f>
        <v>2.17</v>
      </c>
      <c r="E29" s="4">
        <f t="shared" si="0"/>
        <v>-2.9399999999999995</v>
      </c>
      <c r="G29" s="3"/>
    </row>
    <row r="30" spans="1:7">
      <c r="A30" s="2" t="s">
        <v>53</v>
      </c>
      <c r="B30" s="3">
        <f>SUMIF('2019'!A:A,Summary!A30,'2019'!AB:AB)</f>
        <v>6.82</v>
      </c>
      <c r="C30" s="4">
        <f>SUMIF('2020'!A:A,Summary!A30,'2020'!AB:AB)</f>
        <v>8.14</v>
      </c>
      <c r="D30" s="4">
        <f>SUMIF('2021'!A:A,Summary!A30,'2021'!AC:AC)</f>
        <v>17.11</v>
      </c>
      <c r="E30" s="4">
        <f t="shared" si="0"/>
        <v>8.9699999999999989</v>
      </c>
      <c r="G30" s="3"/>
    </row>
    <row r="31" spans="1:7">
      <c r="A31" s="2" t="s">
        <v>54</v>
      </c>
      <c r="B31" s="3">
        <f>SUMIF('2019'!A:A,Summary!A31,'2019'!AB:AB)</f>
        <v>27.61</v>
      </c>
      <c r="C31" s="4">
        <f>SUMIF('2020'!A:A,Summary!A31,'2020'!AB:AB)</f>
        <v>22.650000000000002</v>
      </c>
      <c r="D31" s="4">
        <f>SUMIF('2021'!A:A,Summary!A31,'2021'!AC:AC)</f>
        <v>15.72</v>
      </c>
      <c r="E31" s="4">
        <f t="shared" si="0"/>
        <v>-6.9300000000000015</v>
      </c>
      <c r="G31" s="3"/>
    </row>
    <row r="32" spans="1:7">
      <c r="A32" s="2" t="s">
        <v>55</v>
      </c>
      <c r="B32" s="3">
        <f>SUMIF('2019'!A:A,Summary!A32,'2019'!AB:AB)</f>
        <v>5.0199999999999996</v>
      </c>
      <c r="C32" s="4">
        <f>SUMIF('2020'!A:A,Summary!A32,'2020'!AB:AB)</f>
        <v>5.0199999999999996</v>
      </c>
      <c r="D32" s="4">
        <f>SUMIF('2021'!A:A,Summary!A32,'2021'!AC:AC)</f>
        <v>4.33</v>
      </c>
      <c r="E32" s="4">
        <f t="shared" si="0"/>
        <v>-0.6899999999999995</v>
      </c>
      <c r="G32" s="3"/>
    </row>
    <row r="33" spans="1:7">
      <c r="A33" s="2" t="s">
        <v>153</v>
      </c>
      <c r="B33" s="3">
        <f>SUMIF('2019'!A:A,Summary!A33,'2019'!AB:AB)</f>
        <v>2.0499999999999998</v>
      </c>
      <c r="C33" s="4">
        <f>SUMIF('2020'!A:A,Summary!A33,'2020'!AB:AB)</f>
        <v>0.09</v>
      </c>
      <c r="D33" s="4">
        <f>SUMIF('2021'!A:A,Summary!A33,'2021'!AC:AC)</f>
        <v>0</v>
      </c>
      <c r="E33" s="4">
        <f t="shared" si="0"/>
        <v>-0.09</v>
      </c>
      <c r="G33" s="3"/>
    </row>
    <row r="34" spans="1:7">
      <c r="A34" s="2" t="s">
        <v>56</v>
      </c>
      <c r="B34" s="3">
        <f>SUMIF('2019'!A:A,Summary!A34,'2019'!AB:AB)</f>
        <v>212.95000000000002</v>
      </c>
      <c r="C34" s="4">
        <f>SUMIF('2020'!A:A,Summary!A34,'2020'!AB:AB)</f>
        <v>199.87</v>
      </c>
      <c r="D34" s="4">
        <f>SUMIF('2021'!A:A,Summary!A34,'2021'!AC:AC)</f>
        <v>134.63999999999999</v>
      </c>
      <c r="E34" s="4">
        <f t="shared" si="0"/>
        <v>-65.230000000000018</v>
      </c>
      <c r="G34" s="3"/>
    </row>
    <row r="35" spans="1:7">
      <c r="A35" s="2" t="s">
        <v>154</v>
      </c>
      <c r="B35" s="3">
        <f>SUMIF('2019'!A:A,Summary!A35,'2019'!AB:AB)</f>
        <v>3.24</v>
      </c>
      <c r="C35" s="4">
        <f>SUMIF('2020'!A:A,Summary!A35,'2020'!AB:AB)</f>
        <v>0</v>
      </c>
      <c r="D35" s="4">
        <f>SUMIF('2021'!A:A,Summary!A35,'2021'!AC:AC)</f>
        <v>2.75</v>
      </c>
      <c r="E35" s="4">
        <f t="shared" si="0"/>
        <v>2.75</v>
      </c>
      <c r="G35" s="3"/>
    </row>
    <row r="36" spans="1:7">
      <c r="A36" s="2" t="s">
        <v>57</v>
      </c>
      <c r="B36" s="3">
        <f>SUMIF('2019'!A:A,Summary!A36,'2019'!AB:AB)</f>
        <v>51.03</v>
      </c>
      <c r="C36" s="4">
        <f>SUMIF('2020'!A:A,Summary!A36,'2020'!AB:AB)</f>
        <v>55.230000000000004</v>
      </c>
      <c r="D36" s="4">
        <f>SUMIF('2021'!A:A,Summary!A36,'2021'!AC:AC)</f>
        <v>50.42</v>
      </c>
      <c r="E36" s="4">
        <f t="shared" si="0"/>
        <v>-4.8100000000000023</v>
      </c>
      <c r="G36" s="3"/>
    </row>
    <row r="37" spans="1:7" s="8" customFormat="1">
      <c r="A37" s="8" t="s">
        <v>165</v>
      </c>
      <c r="B37" s="3">
        <f>SUMIF('2019'!A:A,Summary!A37,'2019'!AB:AB)</f>
        <v>0</v>
      </c>
      <c r="C37" s="4">
        <f>SUMIF('2020'!A:A,Summary!A37,'2020'!AB:AB)</f>
        <v>0.02</v>
      </c>
      <c r="D37" s="4">
        <f>SUMIF('2021'!A:A,Summary!A37,'2021'!AC:AC)</f>
        <v>0.01</v>
      </c>
      <c r="E37" s="4">
        <f t="shared" si="0"/>
        <v>-0.01</v>
      </c>
      <c r="G37" s="3"/>
    </row>
    <row r="38" spans="1:7">
      <c r="A38" s="2" t="s">
        <v>58</v>
      </c>
      <c r="B38" s="3">
        <f>SUMIF('2019'!A:A,Summary!A38,'2019'!AB:AB)</f>
        <v>163.51</v>
      </c>
      <c r="C38" s="4">
        <f>SUMIF('2020'!A:A,Summary!A38,'2020'!AB:AB)</f>
        <v>191.03</v>
      </c>
      <c r="D38" s="4">
        <f>SUMIF('2021'!A:A,Summary!A38,'2021'!AC:AC)</f>
        <v>167.49</v>
      </c>
      <c r="E38" s="4">
        <f t="shared" si="0"/>
        <v>-23.539999999999992</v>
      </c>
      <c r="G38" s="3"/>
    </row>
    <row r="39" spans="1:7">
      <c r="A39" s="2" t="s">
        <v>59</v>
      </c>
      <c r="B39" s="3">
        <f>SUMIF('2019'!A:A,Summary!A39,'2019'!AB:AB)</f>
        <v>1445.2200000000003</v>
      </c>
      <c r="C39" s="4">
        <f>SUMIF('2020'!A:A,Summary!A39,'2020'!AB:AB)</f>
        <v>1421.63</v>
      </c>
      <c r="D39" s="4">
        <f>SUMIF('2021'!A:A,Summary!A39,'2021'!AC:AC)</f>
        <v>1358.01</v>
      </c>
      <c r="E39" s="4">
        <f t="shared" si="0"/>
        <v>-63.620000000000118</v>
      </c>
      <c r="G39" s="3"/>
    </row>
    <row r="40" spans="1:7">
      <c r="A40" s="2" t="s">
        <v>146</v>
      </c>
      <c r="B40" s="3">
        <f>SUMIF('2019'!A:A,Summary!A40,'2019'!AB:AB)</f>
        <v>1555.8200000000002</v>
      </c>
      <c r="C40" s="4">
        <f>SUMIF('2020'!A:A,Summary!A40,'2020'!AB:AB)</f>
        <v>1537.07</v>
      </c>
      <c r="D40" s="4">
        <f>SUMIF('2021'!A:A,Summary!A40,'2021'!AC:AC)</f>
        <v>1384.0100000000004</v>
      </c>
      <c r="E40" s="4">
        <f t="shared" si="0"/>
        <v>-153.05999999999949</v>
      </c>
      <c r="G40" s="3"/>
    </row>
    <row r="41" spans="1:7">
      <c r="A41" s="2" t="s">
        <v>60</v>
      </c>
      <c r="B41" s="3">
        <f>SUMIF('2019'!A:A,Summary!A41,'2019'!AB:AB)</f>
        <v>1362.3400000000001</v>
      </c>
      <c r="C41" s="4">
        <f>SUMIF('2020'!A:A,Summary!A41,'2020'!AB:AB)</f>
        <v>1526.96</v>
      </c>
      <c r="D41" s="4">
        <f>SUMIF('2021'!A:A,Summary!A41,'2021'!AC:AC)</f>
        <v>1253.42</v>
      </c>
      <c r="E41" s="4">
        <f t="shared" si="0"/>
        <v>-273.53999999999996</v>
      </c>
      <c r="G41" s="3"/>
    </row>
    <row r="42" spans="1:7">
      <c r="A42" s="2" t="s">
        <v>61</v>
      </c>
      <c r="B42" s="3">
        <f>SUMIF('2019'!A:A,Summary!A42,'2019'!AB:AB)</f>
        <v>362.13</v>
      </c>
      <c r="C42" s="4">
        <f>SUMIF('2020'!A:A,Summary!A42,'2020'!AB:AB)</f>
        <v>377.26000000000005</v>
      </c>
      <c r="D42" s="4">
        <f>SUMIF('2021'!A:A,Summary!A42,'2021'!AC:AC)</f>
        <v>241.66</v>
      </c>
      <c r="E42" s="4">
        <f t="shared" si="0"/>
        <v>-135.60000000000005</v>
      </c>
      <c r="G42" s="3"/>
    </row>
    <row r="43" spans="1:7">
      <c r="A43" s="2" t="s">
        <v>62</v>
      </c>
      <c r="B43" s="3">
        <f>SUMIF('2019'!A:A,Summary!A43,'2019'!AB:AB)</f>
        <v>0</v>
      </c>
      <c r="C43" s="4">
        <f>SUMIF('2020'!A:A,Summary!A43,'2020'!AB:AB)</f>
        <v>0</v>
      </c>
      <c r="D43" s="4">
        <f>SUMIF('2021'!A:A,Summary!A43,'2021'!AC:AC)</f>
        <v>0</v>
      </c>
      <c r="E43" s="4">
        <f t="shared" si="0"/>
        <v>0</v>
      </c>
      <c r="G43" s="3"/>
    </row>
    <row r="44" spans="1:7">
      <c r="A44" s="2" t="s">
        <v>63</v>
      </c>
      <c r="B44" s="3">
        <f>SUMIF('2019'!A:A,Summary!A44,'2019'!AB:AB)</f>
        <v>0.4</v>
      </c>
      <c r="C44" s="4">
        <f>SUMIF('2020'!A:A,Summary!A44,'2020'!AB:AB)</f>
        <v>0.25</v>
      </c>
      <c r="D44" s="4">
        <f>SUMIF('2021'!A:A,Summary!A44,'2021'!AC:AC)</f>
        <v>2.68</v>
      </c>
      <c r="E44" s="4">
        <f t="shared" si="0"/>
        <v>2.4300000000000002</v>
      </c>
      <c r="G44" s="3"/>
    </row>
    <row r="45" spans="1:7">
      <c r="A45" s="2" t="s">
        <v>64</v>
      </c>
      <c r="B45" s="3">
        <f>SUMIF('2019'!A:A,Summary!A45,'2019'!AB:AB)</f>
        <v>9192.99</v>
      </c>
      <c r="C45" s="4">
        <f>SUMIF('2020'!A:A,Summary!A45,'2020'!AB:AB)</f>
        <v>8282.2000000000007</v>
      </c>
      <c r="D45" s="4">
        <f>SUMIF('2021'!A:A,Summary!A45,'2021'!AC:AC)</f>
        <v>8487.5499999999993</v>
      </c>
      <c r="E45" s="4">
        <f t="shared" si="0"/>
        <v>205.34999999999854</v>
      </c>
      <c r="G45" s="3"/>
    </row>
    <row r="46" spans="1:7">
      <c r="A46" s="2" t="s">
        <v>65</v>
      </c>
      <c r="B46" s="3">
        <f>SUMIF('2019'!A:A,Summary!A46,'2019'!AB:AB)</f>
        <v>164.99</v>
      </c>
      <c r="C46" s="4">
        <f>SUMIF('2020'!A:A,Summary!A46,'2020'!AB:AB)</f>
        <v>183.45000000000002</v>
      </c>
      <c r="D46" s="4">
        <f>SUMIF('2021'!A:A,Summary!A46,'2021'!AC:AC)</f>
        <v>167.48000000000002</v>
      </c>
      <c r="E46" s="4">
        <f t="shared" si="0"/>
        <v>-15.969999999999999</v>
      </c>
      <c r="G46" s="3"/>
    </row>
    <row r="47" spans="1:7">
      <c r="A47" s="2" t="s">
        <v>66</v>
      </c>
      <c r="B47" s="3">
        <f>SUMIF('2019'!A:A,Summary!A47,'2019'!AB:AB)</f>
        <v>474.21</v>
      </c>
      <c r="C47" s="4">
        <f>SUMIF('2020'!A:A,Summary!A47,'2020'!AB:AB)</f>
        <v>533.31999999999994</v>
      </c>
      <c r="D47" s="4">
        <f>SUMIF('2021'!A:A,Summary!A47,'2021'!AC:AC)</f>
        <v>501.89000000000004</v>
      </c>
      <c r="E47" s="4">
        <f t="shared" si="0"/>
        <v>-31.429999999999893</v>
      </c>
      <c r="G47" s="3"/>
    </row>
    <row r="48" spans="1:7">
      <c r="A48" s="2" t="s">
        <v>67</v>
      </c>
      <c r="B48" s="3">
        <f>SUMIF('2019'!A:A,Summary!A48,'2019'!AB:AB)</f>
        <v>14.200000000000001</v>
      </c>
      <c r="C48" s="4">
        <f>SUMIF('2020'!A:A,Summary!A48,'2020'!AB:AB)</f>
        <v>15.7</v>
      </c>
      <c r="D48" s="4">
        <f>SUMIF('2021'!A:A,Summary!A48,'2021'!AC:AC)</f>
        <v>13.84</v>
      </c>
      <c r="E48" s="4">
        <f t="shared" si="0"/>
        <v>-1.8599999999999994</v>
      </c>
      <c r="G48" s="3"/>
    </row>
    <row r="49" spans="1:7">
      <c r="A49" s="2" t="s">
        <v>68</v>
      </c>
      <c r="B49" s="3">
        <f>SUMIF('2019'!A:A,Summary!A49,'2019'!AB:AB)</f>
        <v>6.99</v>
      </c>
      <c r="C49" s="4">
        <f>SUMIF('2020'!A:A,Summary!A49,'2020'!AB:AB)</f>
        <v>11.24</v>
      </c>
      <c r="D49" s="4">
        <f>SUMIF('2021'!A:A,Summary!A49,'2021'!AC:AC)</f>
        <v>21.02</v>
      </c>
      <c r="E49" s="4">
        <f t="shared" si="0"/>
        <v>9.7799999999999994</v>
      </c>
      <c r="G49" s="3"/>
    </row>
    <row r="50" spans="1:7">
      <c r="A50" s="2" t="s">
        <v>69</v>
      </c>
      <c r="B50" s="3">
        <f>SUMIF('2019'!A:A,Summary!A50,'2019'!AB:AB)</f>
        <v>35.17</v>
      </c>
      <c r="C50" s="4">
        <f>SUMIF('2020'!A:A,Summary!A50,'2020'!AB:AB)</f>
        <v>34.480000000000004</v>
      </c>
      <c r="D50" s="4">
        <f>SUMIF('2021'!A:A,Summary!A50,'2021'!AC:AC)</f>
        <v>34.669999999999995</v>
      </c>
      <c r="E50" s="4">
        <f t="shared" si="0"/>
        <v>0.18999999999999062</v>
      </c>
      <c r="G50" s="3"/>
    </row>
    <row r="51" spans="1:7">
      <c r="A51" s="2" t="s">
        <v>70</v>
      </c>
      <c r="B51" s="3">
        <f>SUMIF('2019'!A:A,Summary!A51,'2019'!AB:AB)</f>
        <v>4.3100000000000005</v>
      </c>
      <c r="C51" s="4">
        <f>SUMIF('2020'!A:A,Summary!A51,'2020'!AB:AB)</f>
        <v>2.3200000000000003</v>
      </c>
      <c r="D51" s="4">
        <f>SUMIF('2021'!A:A,Summary!A51,'2021'!AC:AC)</f>
        <v>2.86</v>
      </c>
      <c r="E51" s="4">
        <f t="shared" si="0"/>
        <v>0.53999999999999959</v>
      </c>
      <c r="G51" s="3"/>
    </row>
    <row r="52" spans="1:7">
      <c r="A52" s="2" t="s">
        <v>147</v>
      </c>
      <c r="B52" s="3">
        <f>SUMIF('2019'!A:A,Summary!A52,'2019'!AB:AB)</f>
        <v>2.88</v>
      </c>
      <c r="C52" s="4">
        <f>SUMIF('2020'!A:A,Summary!A52,'2020'!AB:AB)</f>
        <v>0</v>
      </c>
      <c r="D52" s="4">
        <f>SUMIF('2021'!A:A,Summary!A52,'2021'!AC:AC)</f>
        <v>0</v>
      </c>
      <c r="E52" s="4">
        <f t="shared" si="0"/>
        <v>0</v>
      </c>
      <c r="G52" s="3"/>
    </row>
    <row r="53" spans="1:7">
      <c r="A53" s="2" t="s">
        <v>71</v>
      </c>
      <c r="B53" s="3">
        <f>SUMIF('2019'!A:A,Summary!A53,'2019'!AB:AB)</f>
        <v>176.84</v>
      </c>
      <c r="C53" s="4">
        <f>SUMIF('2020'!A:A,Summary!A53,'2020'!AB:AB)</f>
        <v>201.54000000000002</v>
      </c>
      <c r="D53" s="4">
        <f>SUMIF('2021'!A:A,Summary!A53,'2021'!AC:AC)</f>
        <v>346.69999999999993</v>
      </c>
      <c r="E53" s="4">
        <f t="shared" si="0"/>
        <v>145.15999999999991</v>
      </c>
      <c r="G53" s="3"/>
    </row>
    <row r="54" spans="1:7">
      <c r="A54" t="s">
        <v>157</v>
      </c>
      <c r="B54" s="3">
        <f>SUMIF('2019'!A:A,Summary!A54,'2019'!AB:AB)</f>
        <v>2717.3400000000006</v>
      </c>
      <c r="C54" s="4">
        <f>SUMIF('2020'!A:A,Summary!A54,'2020'!AB:AB)</f>
        <v>0</v>
      </c>
      <c r="D54" s="4">
        <f>SUMIF('2021'!A:A,Summary!A54,'2021'!AC:AC)</f>
        <v>0</v>
      </c>
      <c r="E54" s="4">
        <f t="shared" si="0"/>
        <v>0</v>
      </c>
      <c r="G54" s="3"/>
    </row>
    <row r="55" spans="1:7">
      <c r="A55" s="2" t="s">
        <v>73</v>
      </c>
      <c r="B55" s="3">
        <f>SUMIF('2019'!A:A,Summary!A55,'2019'!AB:AB)</f>
        <v>18854.989999999998</v>
      </c>
      <c r="C55" s="4">
        <f>SUMIF('2020'!A:A,Summary!A55,'2020'!AB:AB)</f>
        <v>14440.170000000002</v>
      </c>
      <c r="D55" s="4">
        <f>SUMIF('2021'!A:A,Summary!A55,'2021'!AC:AC)</f>
        <v>14763.640000000003</v>
      </c>
      <c r="E55" s="4">
        <f t="shared" si="0"/>
        <v>323.47000000000116</v>
      </c>
      <c r="G55" s="3"/>
    </row>
    <row r="56" spans="1:7">
      <c r="A56" s="2" t="s">
        <v>74</v>
      </c>
      <c r="B56" s="3">
        <f>SUMIF('2019'!A:A,Summary!A56,'2019'!AB:AB)</f>
        <v>18688.839999999997</v>
      </c>
      <c r="C56" s="4">
        <f>SUMIF('2020'!A:A,Summary!A56,'2020'!AB:AB)</f>
        <v>16114.879999999997</v>
      </c>
      <c r="D56" s="4">
        <f>SUMIF('2021'!A:A,Summary!A56,'2021'!AC:AC)</f>
        <v>12343.859999999999</v>
      </c>
      <c r="E56" s="4">
        <f t="shared" si="0"/>
        <v>-3771.0199999999986</v>
      </c>
      <c r="G56" s="3"/>
    </row>
    <row r="57" spans="1:7">
      <c r="A57" s="2" t="s">
        <v>75</v>
      </c>
      <c r="B57" s="3">
        <f>SUMIF('2019'!A:A,Summary!A57,'2019'!AB:AB)</f>
        <v>18320.619999999995</v>
      </c>
      <c r="C57" s="4">
        <f>SUMIF('2020'!A:A,Summary!A57,'2020'!AB:AB)</f>
        <v>18011.34</v>
      </c>
      <c r="D57" s="4">
        <f>SUMIF('2021'!A:A,Summary!A57,'2021'!AC:AC)</f>
        <v>14432.089999999997</v>
      </c>
      <c r="E57" s="4">
        <f t="shared" si="0"/>
        <v>-3579.2500000000036</v>
      </c>
      <c r="G57" s="3"/>
    </row>
    <row r="58" spans="1:7">
      <c r="A58" s="2" t="s">
        <v>76</v>
      </c>
      <c r="B58" s="3">
        <f>SUMIF('2019'!A:A,Summary!A58,'2019'!AB:AB)</f>
        <v>19004.61</v>
      </c>
      <c r="C58" s="4">
        <f>SUMIF('2020'!A:A,Summary!A58,'2020'!AB:AB)</f>
        <v>17396.830000000002</v>
      </c>
      <c r="D58" s="4">
        <f>SUMIF('2021'!A:A,Summary!A58,'2021'!AC:AC)</f>
        <v>16326.52</v>
      </c>
      <c r="E58" s="4">
        <f t="shared" si="0"/>
        <v>-1070.3100000000013</v>
      </c>
      <c r="G58" s="3"/>
    </row>
    <row r="59" spans="1:7">
      <c r="A59" s="2" t="s">
        <v>77</v>
      </c>
      <c r="B59" s="3">
        <f>SUMIF('2019'!A:A,Summary!A59,'2019'!AB:AB)</f>
        <v>20873.38</v>
      </c>
      <c r="C59" s="4">
        <f>SUMIF('2020'!A:A,Summary!A59,'2020'!AB:AB)</f>
        <v>19184.18</v>
      </c>
      <c r="D59" s="4">
        <f>SUMIF('2021'!A:A,Summary!A59,'2021'!AC:AC)</f>
        <v>16393.16</v>
      </c>
      <c r="E59" s="4">
        <f t="shared" si="0"/>
        <v>-2791.0200000000004</v>
      </c>
      <c r="G59" s="3"/>
    </row>
    <row r="60" spans="1:7">
      <c r="A60" s="2" t="s">
        <v>78</v>
      </c>
      <c r="B60" s="3">
        <f>SUMIF('2019'!A:A,Summary!A60,'2019'!AB:AB)</f>
        <v>17.37</v>
      </c>
      <c r="C60" s="4">
        <f>SUMIF('2020'!A:A,Summary!A60,'2020'!AB:AB)</f>
        <v>16.75</v>
      </c>
      <c r="D60" s="4">
        <f>SUMIF('2021'!A:A,Summary!A60,'2021'!AC:AC)</f>
        <v>20.73</v>
      </c>
      <c r="E60" s="4">
        <f t="shared" si="0"/>
        <v>3.9800000000000004</v>
      </c>
      <c r="G60" s="3"/>
    </row>
    <row r="61" spans="1:7">
      <c r="A61" s="2" t="s">
        <v>79</v>
      </c>
      <c r="B61" s="3">
        <f>SUMIF('2019'!A:A,Summary!A61,'2019'!AB:AB)</f>
        <v>316.33999999999997</v>
      </c>
      <c r="C61" s="4">
        <f>'2020'!AB57+'2020'!AB58</f>
        <v>188.05</v>
      </c>
      <c r="D61" s="4">
        <f>'2021'!AC60+'2021'!AC59</f>
        <v>153.04000000000002</v>
      </c>
      <c r="E61" s="4">
        <f t="shared" si="0"/>
        <v>-35.009999999999991</v>
      </c>
      <c r="G61" s="3"/>
    </row>
    <row r="62" spans="1:7">
      <c r="A62" s="2" t="s">
        <v>150</v>
      </c>
      <c r="B62" s="3">
        <f>SUMIF('2019'!A:A,Summary!A62,'2019'!AB:AB)</f>
        <v>0.71</v>
      </c>
      <c r="C62" s="4">
        <f>SUMIF('2020'!A:A,Summary!A62,'2020'!AB:AB)</f>
        <v>0</v>
      </c>
      <c r="D62" s="4">
        <f>SUMIF('2021'!A:A,Summary!A62,'2021'!AC:AC)</f>
        <v>0</v>
      </c>
      <c r="E62" s="4">
        <f t="shared" si="0"/>
        <v>0</v>
      </c>
      <c r="G62" s="3"/>
    </row>
    <row r="63" spans="1:7">
      <c r="A63" s="2" t="s">
        <v>80</v>
      </c>
      <c r="B63" s="3">
        <f>SUMIF('2019'!A:A,Summary!A63,'2019'!AB:AB)</f>
        <v>672.46</v>
      </c>
      <c r="C63" s="4">
        <f>SUMIF('2020'!A:A,Summary!A63,'2020'!AB:AB)</f>
        <v>627.82999999999993</v>
      </c>
      <c r="D63" s="4">
        <f>SUMIF('2021'!A:A,Summary!A63,'2021'!AC:AC)</f>
        <v>593.6</v>
      </c>
      <c r="E63" s="4">
        <f t="shared" si="0"/>
        <v>-34.229999999999905</v>
      </c>
      <c r="G63" s="3"/>
    </row>
    <row r="64" spans="1:7">
      <c r="A64" s="2" t="s">
        <v>81</v>
      </c>
      <c r="B64" s="3">
        <f>SUMIF('2019'!A:A,Summary!A64,'2019'!AB:AB)</f>
        <v>36.11</v>
      </c>
      <c r="C64" s="4">
        <f>SUMIF('2020'!A:A,Summary!A64,'2020'!AB:AB)</f>
        <v>88.83</v>
      </c>
      <c r="D64" s="4">
        <f>SUMIF('2021'!A:A,Summary!A64,'2021'!AC:AC)</f>
        <v>38.629999999999995</v>
      </c>
      <c r="E64" s="4">
        <f t="shared" si="0"/>
        <v>-50.2</v>
      </c>
      <c r="G64" s="3"/>
    </row>
    <row r="65" spans="1:7">
      <c r="A65" s="2" t="s">
        <v>82</v>
      </c>
      <c r="B65" s="3">
        <f>SUMIF('2019'!A:A,Summary!A65,'2019'!AB:AB)</f>
        <v>86.34</v>
      </c>
      <c r="C65" s="4">
        <f>SUMIF('2020'!A:A,Summary!A65,'2020'!AB:AB)</f>
        <v>51.23</v>
      </c>
      <c r="D65" s="4">
        <f>SUMIF('2021'!A:A,Summary!A65,'2021'!AC:AC)</f>
        <v>61.04999999999999</v>
      </c>
      <c r="E65" s="4">
        <f t="shared" si="0"/>
        <v>9.8199999999999932</v>
      </c>
      <c r="G65" s="3"/>
    </row>
    <row r="66" spans="1:7">
      <c r="A66" s="2" t="s">
        <v>83</v>
      </c>
      <c r="B66" s="3">
        <f>SUMIF('2019'!A:A,Summary!A66,'2019'!AB:AB)</f>
        <v>83.75</v>
      </c>
      <c r="C66" s="4">
        <f>SUMIF('2020'!A:A,Summary!A66,'2020'!AB:AB)</f>
        <v>83.3</v>
      </c>
      <c r="D66" s="4">
        <f>SUMIF('2021'!A:A,Summary!A66,'2021'!AC:AC)</f>
        <v>106.92999999999999</v>
      </c>
      <c r="E66" s="4">
        <f t="shared" si="0"/>
        <v>23.629999999999995</v>
      </c>
      <c r="G66" s="3"/>
    </row>
    <row r="67" spans="1:7">
      <c r="A67" s="2" t="s">
        <v>84</v>
      </c>
      <c r="B67" s="3">
        <f>SUMIF('2019'!A:A,Summary!A67,'2019'!AB:AB)</f>
        <v>17.880000000000003</v>
      </c>
      <c r="C67" s="4">
        <f>SUMIF('2020'!A:A,Summary!A67,'2020'!AB:AB)</f>
        <v>13.47</v>
      </c>
      <c r="D67" s="4">
        <f>SUMIF('2021'!A:A,Summary!A67,'2021'!AC:AC)</f>
        <v>13.290000000000001</v>
      </c>
      <c r="E67" s="4">
        <f t="shared" si="0"/>
        <v>-0.17999999999999972</v>
      </c>
      <c r="G67" s="3"/>
    </row>
    <row r="68" spans="1:7">
      <c r="A68" s="2" t="s">
        <v>85</v>
      </c>
      <c r="B68" s="3">
        <f>SUMIF('2019'!A:A,Summary!A68,'2019'!AB:AB)</f>
        <v>53.179999999999993</v>
      </c>
      <c r="C68" s="4">
        <f>SUMIF('2020'!A:A,Summary!A68,'2020'!AB:AB)</f>
        <v>31.39</v>
      </c>
      <c r="D68" s="4">
        <f>SUMIF('2021'!A:A,Summary!A68,'2021'!AC:AC)</f>
        <v>36.61</v>
      </c>
      <c r="E68" s="4">
        <f t="shared" ref="E68:E131" si="1">D68-C68</f>
        <v>5.2199999999999989</v>
      </c>
      <c r="G68" s="3"/>
    </row>
    <row r="69" spans="1:7">
      <c r="A69" s="2" t="s">
        <v>86</v>
      </c>
      <c r="B69" s="3">
        <f>SUMIF('2019'!A:A,Summary!A69,'2019'!AB:AB)</f>
        <v>3.5199999999999996</v>
      </c>
      <c r="C69" s="4">
        <f>SUMIF('2020'!A:A,Summary!A69,'2020'!AB:AB)</f>
        <v>3.5199999999999996</v>
      </c>
      <c r="D69" s="4">
        <f>SUMIF('2021'!A:A,Summary!A69,'2021'!AC:AC)</f>
        <v>3.33</v>
      </c>
      <c r="E69" s="4">
        <f t="shared" si="1"/>
        <v>-0.1899999999999995</v>
      </c>
      <c r="G69" s="3"/>
    </row>
    <row r="70" spans="1:7">
      <c r="A70" s="2" t="s">
        <v>148</v>
      </c>
      <c r="B70" s="3">
        <f>SUMIF('2019'!A:A,Summary!A70,'2019'!AB:AB)</f>
        <v>263337.24</v>
      </c>
      <c r="C70" s="4">
        <f>SUMIF('2020'!A:A,Summary!A70,'2020'!AB:AB)</f>
        <v>261502.60000000006</v>
      </c>
      <c r="D70" s="4">
        <f>SUMIF('2021'!A:A,Summary!A70,'2021'!AC:AC)</f>
        <v>253341.24</v>
      </c>
      <c r="E70" s="4">
        <f t="shared" si="1"/>
        <v>-8161.3600000000733</v>
      </c>
      <c r="G70" s="3"/>
    </row>
    <row r="71" spans="1:7">
      <c r="A71" s="2" t="s">
        <v>87</v>
      </c>
      <c r="B71" s="3">
        <f>SUMIF('2019'!A:A,Summary!A71,'2019'!AB:AB)</f>
        <v>10</v>
      </c>
      <c r="C71" s="4">
        <f>SUMIF('2020'!A:A,Summary!A71,'2020'!AB:AB)</f>
        <v>15.02</v>
      </c>
      <c r="D71" s="4">
        <f>SUMIF('2021'!A:A,Summary!A71,'2021'!AC:AC)</f>
        <v>11.55</v>
      </c>
      <c r="E71" s="4">
        <f t="shared" si="1"/>
        <v>-3.4699999999999989</v>
      </c>
      <c r="G71" s="3"/>
    </row>
    <row r="72" spans="1:7">
      <c r="A72" s="2" t="s">
        <v>88</v>
      </c>
      <c r="B72" s="3">
        <f>SUMIF('2019'!A:A,Summary!A72,'2019'!AB:AB)</f>
        <v>11.08</v>
      </c>
      <c r="C72" s="4">
        <f>SUMIF('2020'!A:A,Summary!A72,'2020'!AB:AB)</f>
        <v>2.3199999999999998</v>
      </c>
      <c r="D72" s="4">
        <f>SUMIF('2021'!A:A,Summary!A72,'2021'!AC:AC)</f>
        <v>8.6300000000000008</v>
      </c>
      <c r="E72" s="4">
        <f t="shared" si="1"/>
        <v>6.3100000000000005</v>
      </c>
      <c r="G72" s="3"/>
    </row>
    <row r="73" spans="1:7">
      <c r="A73" s="2" t="s">
        <v>89</v>
      </c>
      <c r="B73" s="3">
        <f>SUMIF('2019'!A:A,Summary!A73,'2019'!AB:AB)</f>
        <v>16555.27</v>
      </c>
      <c r="C73" s="4">
        <f>SUMIF('2020'!A:A,Summary!A73,'2020'!AB:AB)</f>
        <v>14712.410000000002</v>
      </c>
      <c r="D73" s="4">
        <f>SUMIF('2021'!A:A,Summary!A73,'2021'!AC:AC)</f>
        <v>14428.310000000001</v>
      </c>
      <c r="E73" s="4">
        <f t="shared" si="1"/>
        <v>-284.10000000000036</v>
      </c>
      <c r="G73" s="3"/>
    </row>
    <row r="74" spans="1:7" s="8" customFormat="1">
      <c r="A74" s="8" t="s">
        <v>164</v>
      </c>
      <c r="B74" s="3">
        <f>SUMIF('2019'!A:A,Summary!A74,'2019'!AB:AB)</f>
        <v>0.2</v>
      </c>
      <c r="C74" s="4">
        <f>SUMIF('2020'!A:A,Summary!A74,'2020'!AB:AB)</f>
        <v>0</v>
      </c>
      <c r="D74" s="4">
        <f>SUMIF('2021'!A:A,Summary!A74,'2021'!AC:AC)</f>
        <v>0</v>
      </c>
      <c r="E74" s="4">
        <f t="shared" si="1"/>
        <v>0</v>
      </c>
      <c r="G74" s="3"/>
    </row>
    <row r="75" spans="1:7">
      <c r="A75" s="2" t="s">
        <v>90</v>
      </c>
      <c r="B75" s="3">
        <f>SUMIF('2019'!A:A,Summary!A75,'2019'!AB:AB)</f>
        <v>0.51</v>
      </c>
      <c r="C75" s="4">
        <f>SUMIF('2020'!A:A,Summary!A75,'2020'!AB:AB)</f>
        <v>7.2</v>
      </c>
      <c r="D75" s="4">
        <f>SUMIF('2021'!A:A,Summary!A75,'2021'!AC:AC)</f>
        <v>5.12</v>
      </c>
      <c r="E75" s="4">
        <f t="shared" si="1"/>
        <v>-2.08</v>
      </c>
      <c r="G75" s="3"/>
    </row>
    <row r="76" spans="1:7" s="8" customFormat="1">
      <c r="A76" s="2" t="s">
        <v>168</v>
      </c>
      <c r="B76" s="3">
        <f>SUMIF('2019'!A:A,Summary!A76,'2019'!AB:AB)</f>
        <v>0</v>
      </c>
      <c r="C76" s="4">
        <f>SUMIF('2020'!A:A,Summary!A76,'2020'!AB:AB)</f>
        <v>0.04</v>
      </c>
      <c r="D76" s="4">
        <f>SUMIF('2021'!A:A,Summary!A76,'2021'!AC:AC)</f>
        <v>0.11</v>
      </c>
      <c r="E76" s="4">
        <f t="shared" si="1"/>
        <v>7.0000000000000007E-2</v>
      </c>
      <c r="G76" s="3"/>
    </row>
    <row r="77" spans="1:7">
      <c r="A77" s="2" t="s">
        <v>91</v>
      </c>
      <c r="B77" s="3">
        <f>SUMIF('2019'!A:A,Summary!A77,'2019'!AB:AB)</f>
        <v>664.24</v>
      </c>
      <c r="C77" s="4">
        <f>SUMIF('2020'!A:A,Summary!A77,'2020'!AB:AB)</f>
        <v>592.70000000000005</v>
      </c>
      <c r="D77" s="4">
        <f>SUMIF('2021'!A:A,Summary!A77,'2021'!AC:AC)</f>
        <v>526.13</v>
      </c>
      <c r="E77" s="4">
        <f t="shared" si="1"/>
        <v>-66.57000000000005</v>
      </c>
      <c r="G77" s="3"/>
    </row>
    <row r="78" spans="1:7">
      <c r="A78" s="2" t="s">
        <v>92</v>
      </c>
      <c r="B78" s="3">
        <f>SUMIF('2019'!A:A,Summary!A78,'2019'!AB:AB)</f>
        <v>292.94</v>
      </c>
      <c r="C78" s="4">
        <f>SUMIF('2020'!A:A,Summary!A78,'2020'!AB:AB)</f>
        <v>536.53</v>
      </c>
      <c r="D78" s="4">
        <f>SUMIF('2021'!A:A,Summary!A78,'2021'!AC:AC)</f>
        <v>382.13</v>
      </c>
      <c r="E78" s="4">
        <f t="shared" si="1"/>
        <v>-154.39999999999998</v>
      </c>
      <c r="G78" s="3"/>
    </row>
    <row r="79" spans="1:7">
      <c r="A79" t="s">
        <v>158</v>
      </c>
      <c r="B79" s="3">
        <f>SUMIF('2019'!A:A,Summary!A79,'2019'!AB:AB)</f>
        <v>8638.8700000000008</v>
      </c>
      <c r="C79" s="4">
        <f>SUMIF('2020'!A:A,Summary!A79,'2020'!AB:AB)</f>
        <v>0</v>
      </c>
      <c r="D79" s="4">
        <f>SUMIF('2021'!A:A,Summary!A79,'2021'!AC:AC)</f>
        <v>0</v>
      </c>
      <c r="E79" s="4">
        <f t="shared" si="1"/>
        <v>0</v>
      </c>
      <c r="G79" s="3"/>
    </row>
    <row r="80" spans="1:7">
      <c r="A80" s="2" t="s">
        <v>94</v>
      </c>
      <c r="B80" s="3">
        <f>SUMIF('2019'!A:A,Summary!A80,'2019'!AB:AB)</f>
        <v>10.79</v>
      </c>
      <c r="C80" s="4">
        <f>SUMIF('2020'!A:A,Summary!A80,'2020'!AB:AB)</f>
        <v>34.099999999999994</v>
      </c>
      <c r="D80" s="4">
        <f>SUMIF('2021'!A:A,Summary!A80,'2021'!AC:AC)</f>
        <v>59.059999999999995</v>
      </c>
      <c r="E80" s="4">
        <f t="shared" si="1"/>
        <v>24.96</v>
      </c>
      <c r="G80" s="3"/>
    </row>
    <row r="81" spans="1:7">
      <c r="A81" s="2" t="s">
        <v>95</v>
      </c>
      <c r="B81" s="3">
        <f>SUMIF('2019'!A:A,Summary!A81,'2019'!AB:AB)</f>
        <v>75.59</v>
      </c>
      <c r="C81" s="4">
        <f>SUMIF('2020'!A:A,Summary!A81,'2020'!AB:AB)</f>
        <v>70.06</v>
      </c>
      <c r="D81" s="4">
        <f>SUMIF('2021'!A:A,Summary!A81,'2021'!AC:AC)</f>
        <v>85.08</v>
      </c>
      <c r="E81" s="4">
        <f t="shared" si="1"/>
        <v>15.019999999999996</v>
      </c>
      <c r="G81" s="3"/>
    </row>
    <row r="82" spans="1:7">
      <c r="A82" s="2" t="s">
        <v>96</v>
      </c>
      <c r="B82" s="3">
        <f>SUMIF('2019'!A:A,Summary!A82,'2019'!AB:AB)</f>
        <v>7138.19</v>
      </c>
      <c r="C82" s="4">
        <f>SUMIF('2020'!A:A,Summary!A82,'2020'!AB:AB)</f>
        <v>17094.389999999996</v>
      </c>
      <c r="D82" s="4">
        <f>SUMIF('2021'!A:A,Summary!A82,'2021'!AC:AC)</f>
        <v>14302.029999999999</v>
      </c>
      <c r="E82" s="4">
        <f t="shared" si="1"/>
        <v>-2792.3599999999969</v>
      </c>
      <c r="G82" s="3"/>
    </row>
    <row r="83" spans="1:7">
      <c r="A83" s="2" t="s">
        <v>97</v>
      </c>
      <c r="B83" s="3">
        <f>SUMIF('2019'!A:A,Summary!A83,'2019'!AB:AB)</f>
        <v>16582.169999999995</v>
      </c>
      <c r="C83" s="4">
        <f>SUMIF('2020'!A:A,Summary!A83,'2020'!AB:AB)</f>
        <v>8246.84</v>
      </c>
      <c r="D83" s="4">
        <f>SUMIF('2021'!A:A,Summary!A83,'2021'!AC:AC)</f>
        <v>13899.570000000002</v>
      </c>
      <c r="E83" s="4">
        <f t="shared" si="1"/>
        <v>5652.7300000000014</v>
      </c>
      <c r="G83" s="3"/>
    </row>
    <row r="84" spans="1:7">
      <c r="A84" s="2" t="s">
        <v>98</v>
      </c>
      <c r="B84" s="3">
        <f>SUMIF('2019'!A:A,Summary!A84,'2019'!AB:AB)</f>
        <v>512.03999999999985</v>
      </c>
      <c r="C84" s="4">
        <f>SUMIF('2020'!A:A,Summary!A84,'2020'!AB:AB)</f>
        <v>1600.5900000000004</v>
      </c>
      <c r="D84" s="4">
        <f>SUMIF('2021'!A:A,Summary!A84,'2021'!AC:AC)</f>
        <v>1114.52</v>
      </c>
      <c r="E84" s="4">
        <f t="shared" si="1"/>
        <v>-486.07000000000039</v>
      </c>
      <c r="G84" s="3"/>
    </row>
    <row r="85" spans="1:7">
      <c r="A85" s="2" t="s">
        <v>99</v>
      </c>
      <c r="B85" s="3">
        <f>SUMIF('2019'!A:A,Summary!A85,'2019'!AB:AB)</f>
        <v>8695.8399999999983</v>
      </c>
      <c r="C85" s="4">
        <f>SUMIF('2020'!A:A,Summary!A85,'2020'!AB:AB)</f>
        <v>8748.739999999998</v>
      </c>
      <c r="D85" s="4">
        <f>SUMIF('2021'!A:A,Summary!A85,'2021'!AC:AC)</f>
        <v>10102.400000000001</v>
      </c>
      <c r="E85" s="4">
        <f t="shared" si="1"/>
        <v>1353.6600000000035</v>
      </c>
      <c r="G85" s="3"/>
    </row>
    <row r="86" spans="1:7">
      <c r="A86" s="2" t="s">
        <v>100</v>
      </c>
      <c r="B86" s="3">
        <f>SUMIF('2019'!A:A,Summary!A86,'2019'!AB:AB)</f>
        <v>211.65</v>
      </c>
      <c r="C86" s="4">
        <f>SUMIF('2020'!A:A,Summary!A86,'2020'!AB:AB)</f>
        <v>243.83999999999997</v>
      </c>
      <c r="D86" s="4">
        <f>SUMIF('2021'!A:A,Summary!A86,'2021'!AC:AC)</f>
        <v>197.32</v>
      </c>
      <c r="E86" s="4">
        <f t="shared" si="1"/>
        <v>-46.519999999999982</v>
      </c>
      <c r="G86" s="3"/>
    </row>
    <row r="87" spans="1:7">
      <c r="A87" s="2" t="s">
        <v>101</v>
      </c>
      <c r="B87" s="3">
        <f>SUMIF('2019'!A:A,Summary!A87,'2019'!AB:AB)</f>
        <v>466.07000000000005</v>
      </c>
      <c r="C87" s="4">
        <f>SUMIF('2020'!A:A,Summary!A87,'2020'!AB:AB)</f>
        <v>463.00999999999993</v>
      </c>
      <c r="D87" s="4">
        <f>SUMIF('2021'!A:A,Summary!A87,'2021'!AC:AC)</f>
        <v>479.75000000000006</v>
      </c>
      <c r="E87" s="4">
        <f t="shared" si="1"/>
        <v>16.740000000000123</v>
      </c>
      <c r="G87" s="3"/>
    </row>
    <row r="88" spans="1:7">
      <c r="A88" s="2" t="s">
        <v>102</v>
      </c>
      <c r="B88" s="3">
        <f>SUMIF('2019'!A:A,Summary!A88,'2019'!AB:AB)</f>
        <v>19.649999999999999</v>
      </c>
      <c r="C88" s="4">
        <f>SUMIF('2020'!A:A,Summary!A88,'2020'!AB:AB)</f>
        <v>18.770000000000003</v>
      </c>
      <c r="D88" s="4">
        <f>SUMIF('2021'!A:A,Summary!A88,'2021'!AC:AC)</f>
        <v>31.310000000000002</v>
      </c>
      <c r="E88" s="4">
        <f t="shared" si="1"/>
        <v>12.54</v>
      </c>
      <c r="G88" s="3"/>
    </row>
    <row r="89" spans="1:7" s="8" customFormat="1">
      <c r="A89" s="2" t="s">
        <v>169</v>
      </c>
      <c r="B89" s="3">
        <f>SUMIF('2019'!A:A,Summary!A89,'2019'!AB:AB)</f>
        <v>0</v>
      </c>
      <c r="C89" s="4">
        <f>SUMIF('2020'!A:A,Summary!A89,'2020'!AB:AB)</f>
        <v>0.76</v>
      </c>
      <c r="D89" s="4">
        <f>SUMIF('2021'!A:A,Summary!A89,'2021'!AC:AC)</f>
        <v>0.8</v>
      </c>
      <c r="E89" s="4">
        <f t="shared" si="1"/>
        <v>4.0000000000000036E-2</v>
      </c>
      <c r="G89" s="3"/>
    </row>
    <row r="90" spans="1:7">
      <c r="A90" s="2" t="s">
        <v>103</v>
      </c>
      <c r="B90" s="3">
        <f>SUMIF('2019'!A:A,Summary!A90,'2019'!AB:AB)</f>
        <v>31.21</v>
      </c>
      <c r="C90" s="4">
        <f>SUMIF('2020'!A:A,Summary!A90,'2020'!AB:AB)</f>
        <v>30</v>
      </c>
      <c r="D90" s="4">
        <f>SUMIF('2021'!A:A,Summary!A90,'2021'!AC:AC)</f>
        <v>40.729999999999997</v>
      </c>
      <c r="E90" s="4">
        <f t="shared" si="1"/>
        <v>10.729999999999997</v>
      </c>
      <c r="G90" s="3"/>
    </row>
    <row r="91" spans="1:7">
      <c r="A91" s="2" t="s">
        <v>104</v>
      </c>
      <c r="B91" s="3">
        <f>SUMIF('2019'!A:A,Summary!A91,'2019'!AB:AB)</f>
        <v>322.94</v>
      </c>
      <c r="C91" s="4">
        <f>SUMIF('2020'!A:A,Summary!A91,'2020'!AB:AB)</f>
        <v>353.57999999999993</v>
      </c>
      <c r="D91" s="4">
        <f>SUMIF('2021'!A:A,Summary!A91,'2021'!AC:AC)</f>
        <v>358.95999999999992</v>
      </c>
      <c r="E91" s="4">
        <f t="shared" si="1"/>
        <v>5.3799999999999955</v>
      </c>
      <c r="G91" s="3"/>
    </row>
    <row r="92" spans="1:7">
      <c r="A92" s="2" t="s">
        <v>105</v>
      </c>
      <c r="B92" s="3">
        <f>SUMIF('2019'!A:A,Summary!A92,'2019'!AB:AB)</f>
        <v>0.33</v>
      </c>
      <c r="C92" s="4">
        <f>SUMIF('2020'!A:A,Summary!A92,'2020'!AB:AB)</f>
        <v>0.79</v>
      </c>
      <c r="D92" s="4">
        <f>SUMIF('2021'!A:A,Summary!A92,'2021'!AC:AC)</f>
        <v>8.65</v>
      </c>
      <c r="E92" s="4">
        <f t="shared" si="1"/>
        <v>7.86</v>
      </c>
      <c r="G92" s="3"/>
    </row>
    <row r="93" spans="1:7">
      <c r="A93" s="2" t="s">
        <v>106</v>
      </c>
      <c r="B93" s="3">
        <f>SUMIF('2019'!A:A,Summary!A93,'2019'!AB:AB)</f>
        <v>628.79000000000008</v>
      </c>
      <c r="C93" s="4">
        <f>SUMIF('2020'!A:A,Summary!A93,'2020'!AB:AB)</f>
        <v>776.41000000000008</v>
      </c>
      <c r="D93" s="4">
        <f>SUMIF('2021'!A:A,Summary!A93,'2021'!AC:AC)</f>
        <v>489.62000000000006</v>
      </c>
      <c r="E93" s="4">
        <f t="shared" si="1"/>
        <v>-286.79000000000002</v>
      </c>
      <c r="G93" s="3"/>
    </row>
    <row r="94" spans="1:7">
      <c r="A94" s="2" t="s">
        <v>107</v>
      </c>
      <c r="B94" s="3">
        <f>SUMIF('2019'!A:A,Summary!A94,'2019'!AB:AB)</f>
        <v>115.85999999999999</v>
      </c>
      <c r="C94" s="4">
        <f>SUMIF('2020'!A:A,Summary!A94,'2020'!AB:AB)</f>
        <v>39.14</v>
      </c>
      <c r="D94" s="4">
        <f>SUMIF('2021'!A:A,Summary!A94,'2021'!AC:AC)</f>
        <v>29.24</v>
      </c>
      <c r="E94" s="4">
        <f t="shared" si="1"/>
        <v>-9.9000000000000021</v>
      </c>
      <c r="G94" s="3"/>
    </row>
    <row r="95" spans="1:7" s="7" customFormat="1">
      <c r="A95" s="6" t="s">
        <v>108</v>
      </c>
      <c r="B95" s="3">
        <f>SUMIF('2019'!A:A,Summary!A95,'2019'!AB:AB)</f>
        <v>3764782.98</v>
      </c>
      <c r="C95" s="4">
        <f>SUMIF('2020'!A:A,Summary!A95,'2020'!AB:AB)</f>
        <v>3849424.7500000014</v>
      </c>
      <c r="D95" s="4">
        <f>SUMIF('2021'!A:A,Summary!A95,'2021'!AC:AC)</f>
        <v>3856530.9499999997</v>
      </c>
      <c r="E95" s="4">
        <f t="shared" si="1"/>
        <v>7106.1999999983236</v>
      </c>
      <c r="G95" s="3"/>
    </row>
    <row r="96" spans="1:7">
      <c r="A96" s="2" t="s">
        <v>109</v>
      </c>
      <c r="B96" s="3">
        <f>SUMIF('2019'!A:A,Summary!A96,'2019'!AB:AB)</f>
        <v>37.669999999999995</v>
      </c>
      <c r="C96" s="4">
        <f>SUMIF('2020'!A:A,Summary!A96,'2020'!AB:AB)</f>
        <v>41.929999999999993</v>
      </c>
      <c r="D96" s="4">
        <f>SUMIF('2021'!A:A,Summary!A96,'2021'!AC:AC)</f>
        <v>75</v>
      </c>
      <c r="E96" s="4">
        <f t="shared" si="1"/>
        <v>33.070000000000007</v>
      </c>
      <c r="G96" s="3"/>
    </row>
    <row r="97" spans="1:7">
      <c r="A97" s="2" t="s">
        <v>110</v>
      </c>
      <c r="B97" s="3">
        <f>SUMIF('2019'!A:A,Summary!A97,'2019'!AB:AB)</f>
        <v>9.2099999999999991</v>
      </c>
      <c r="C97" s="4">
        <f>SUMIF('2020'!A:A,Summary!A97,'2020'!AB:AB)</f>
        <v>10.55</v>
      </c>
      <c r="D97" s="4">
        <f>SUMIF('2021'!A:A,Summary!A97,'2021'!AC:AC)</f>
        <v>3.7199999999999998</v>
      </c>
      <c r="E97" s="4">
        <f t="shared" si="1"/>
        <v>-6.830000000000001</v>
      </c>
      <c r="G97" s="3"/>
    </row>
    <row r="98" spans="1:7">
      <c r="A98" s="2" t="s">
        <v>111</v>
      </c>
      <c r="B98" s="3">
        <f>SUMIF('2019'!A:A,Summary!A98,'2019'!AB:AB)</f>
        <v>611.76</v>
      </c>
      <c r="C98" s="4">
        <f>SUMIF('2020'!A:A,Summary!A98,'2020'!AB:AB)</f>
        <v>792.58</v>
      </c>
      <c r="D98" s="4">
        <f>SUMIF('2021'!A:A,Summary!A98,'2021'!AC:AC)</f>
        <v>698.03000000000009</v>
      </c>
      <c r="E98" s="4">
        <f t="shared" si="1"/>
        <v>-94.549999999999955</v>
      </c>
      <c r="G98" s="3"/>
    </row>
    <row r="99" spans="1:7">
      <c r="A99" s="2" t="s">
        <v>112</v>
      </c>
      <c r="B99" s="3">
        <f>SUMIF('2019'!A:A,Summary!A99,'2019'!AB:AB)</f>
        <v>7808.73</v>
      </c>
      <c r="C99" s="4">
        <f>SUMIF('2020'!A:A,Summary!A99,'2020'!AB:AB)</f>
        <v>7842.380000000001</v>
      </c>
      <c r="D99" s="4">
        <f>SUMIF('2021'!A:A,Summary!A99,'2021'!AC:AC)</f>
        <v>7994.5499999999993</v>
      </c>
      <c r="E99" s="4">
        <f t="shared" si="1"/>
        <v>152.16999999999825</v>
      </c>
      <c r="G99" s="3"/>
    </row>
    <row r="100" spans="1:7">
      <c r="A100" s="2" t="s">
        <v>113</v>
      </c>
      <c r="B100" s="3">
        <f>SUMIF('2019'!A:A,Summary!A100,'2019'!AB:AB)</f>
        <v>213.88</v>
      </c>
      <c r="C100" s="4">
        <f>SUMIF('2020'!A:A,Summary!A100,'2020'!AB:AB)</f>
        <v>229.29000000000002</v>
      </c>
      <c r="D100" s="4">
        <f>SUMIF('2021'!A:A,Summary!A100,'2021'!AC:AC)</f>
        <v>176.77</v>
      </c>
      <c r="E100" s="4">
        <f t="shared" si="1"/>
        <v>-52.52000000000001</v>
      </c>
      <c r="G100" s="3"/>
    </row>
    <row r="101" spans="1:7">
      <c r="A101" s="2" t="s">
        <v>114</v>
      </c>
      <c r="B101" s="3">
        <f>SUMIF('2019'!A:A,Summary!A101,'2019'!AB:AB)</f>
        <v>82.32</v>
      </c>
      <c r="C101" s="4">
        <f>SUMIF('2020'!A:A,Summary!A101,'2020'!AB:AB)</f>
        <v>77.419999999999987</v>
      </c>
      <c r="D101" s="4">
        <f>SUMIF('2021'!A:A,Summary!A101,'2021'!AC:AC)</f>
        <v>81.23</v>
      </c>
      <c r="E101" s="4">
        <f t="shared" si="1"/>
        <v>3.8100000000000165</v>
      </c>
      <c r="G101" s="3"/>
    </row>
    <row r="102" spans="1:7">
      <c r="A102" s="2" t="s">
        <v>115</v>
      </c>
      <c r="B102" s="3">
        <f>SUMIF('2019'!A:A,Summary!A102,'2019'!AB:AB)</f>
        <v>10.75</v>
      </c>
      <c r="C102" s="4">
        <f>SUMIF('2020'!A:A,Summary!A102,'2020'!AB:AB)</f>
        <v>21.25</v>
      </c>
      <c r="D102" s="4">
        <f>SUMIF('2021'!A:A,Summary!A102,'2021'!AC:AC)</f>
        <v>30.92</v>
      </c>
      <c r="E102" s="4">
        <f t="shared" si="1"/>
        <v>9.6700000000000017</v>
      </c>
      <c r="G102" s="3"/>
    </row>
    <row r="103" spans="1:7" s="8" customFormat="1">
      <c r="A103" s="2" t="s">
        <v>170</v>
      </c>
      <c r="B103" s="3">
        <f>SUMIF('2019'!A:A,Summary!A103,'2019'!AB:AB)</f>
        <v>0</v>
      </c>
      <c r="C103" s="4">
        <f>SUMIF('2020'!A:A,Summary!A103,'2020'!AB:AB)</f>
        <v>9.48</v>
      </c>
      <c r="D103" s="4">
        <f>SUMIF('2021'!A:A,Summary!A103,'2021'!AC:AC)</f>
        <v>15.33</v>
      </c>
      <c r="E103" s="4">
        <f t="shared" si="1"/>
        <v>5.85</v>
      </c>
      <c r="G103" s="3"/>
    </row>
    <row r="104" spans="1:7">
      <c r="A104" s="2" t="s">
        <v>116</v>
      </c>
      <c r="B104" s="3">
        <f>SUMIF('2019'!A:A,Summary!A104,'2019'!AB:AB)</f>
        <v>38.489999999999995</v>
      </c>
      <c r="C104" s="4">
        <f>SUMIF('2020'!A:A,Summary!A104,'2020'!AB:AB)</f>
        <v>37.86999999999999</v>
      </c>
      <c r="D104" s="4">
        <f>SUMIF('2021'!A:A,Summary!A104,'2021'!AC:AC)</f>
        <v>35.069999999999993</v>
      </c>
      <c r="E104" s="4">
        <f t="shared" si="1"/>
        <v>-2.7999999999999972</v>
      </c>
      <c r="G104" s="3"/>
    </row>
    <row r="105" spans="1:7">
      <c r="A105" s="2" t="s">
        <v>117</v>
      </c>
      <c r="B105" s="3">
        <f>SUMIF('2019'!A:A,Summary!A105,'2019'!AB:AB)</f>
        <v>839.49999999999989</v>
      </c>
      <c r="C105" s="4">
        <f>SUMIF('2020'!A:A,Summary!A105,'2020'!AB:AB)</f>
        <v>817.70999999999992</v>
      </c>
      <c r="D105" s="4">
        <f>SUMIF('2021'!A:A,Summary!A105,'2021'!AC:AC)</f>
        <v>793.34</v>
      </c>
      <c r="E105" s="4">
        <f t="shared" si="1"/>
        <v>-24.369999999999891</v>
      </c>
      <c r="G105" s="3"/>
    </row>
    <row r="106" spans="1:7">
      <c r="A106" s="2" t="s">
        <v>118</v>
      </c>
      <c r="B106" s="3">
        <f>SUMIF('2019'!A:A,Summary!A106,'2019'!AB:AB)</f>
        <v>2.4700000000000002</v>
      </c>
      <c r="C106" s="4">
        <f>SUMIF('2020'!A:A,Summary!A106,'2020'!AB:AB)</f>
        <v>2.54</v>
      </c>
      <c r="D106" s="4">
        <f>SUMIF('2021'!A:A,Summary!A106,'2021'!AC:AC)</f>
        <v>6.27</v>
      </c>
      <c r="E106" s="4">
        <f t="shared" si="1"/>
        <v>3.7299999999999995</v>
      </c>
      <c r="G106" s="3"/>
    </row>
    <row r="107" spans="1:7">
      <c r="A107" s="2" t="s">
        <v>119</v>
      </c>
      <c r="B107" s="3">
        <f>SUMIF('2019'!A:A,Summary!A107,'2019'!AB:AB)</f>
        <v>50.080000000000005</v>
      </c>
      <c r="C107" s="4">
        <f>SUMIF('2020'!A:A,Summary!A107,'2020'!AB:AB)</f>
        <v>46.58</v>
      </c>
      <c r="D107" s="4">
        <f>SUMIF('2021'!A:A,Summary!A107,'2021'!AC:AC)</f>
        <v>36.92</v>
      </c>
      <c r="E107" s="4">
        <f t="shared" si="1"/>
        <v>-9.6599999999999966</v>
      </c>
      <c r="G107" s="3"/>
    </row>
    <row r="108" spans="1:7">
      <c r="A108" s="2" t="s">
        <v>120</v>
      </c>
      <c r="B108" s="3">
        <f>SUMIF('2019'!A:A,Summary!A108,'2019'!AB:AB)</f>
        <v>218.46999999999997</v>
      </c>
      <c r="C108" s="4">
        <f>SUMIF('2020'!A:A,Summary!A108,'2020'!AB:AB)</f>
        <v>204.88000000000002</v>
      </c>
      <c r="D108" s="4">
        <f>SUMIF('2021'!A:A,Summary!A108,'2021'!AC:AC)</f>
        <v>201.99000000000004</v>
      </c>
      <c r="E108" s="4">
        <f t="shared" si="1"/>
        <v>-2.8899999999999864</v>
      </c>
      <c r="G108" s="3"/>
    </row>
    <row r="109" spans="1:7">
      <c r="A109" s="2" t="s">
        <v>121</v>
      </c>
      <c r="B109" s="3">
        <f>SUMIF('2019'!A:A,Summary!A109,'2019'!AB:AB)</f>
        <v>22.56</v>
      </c>
      <c r="C109" s="4">
        <f>SUMIF('2020'!A:A,Summary!A109,'2020'!AB:AB)</f>
        <v>19.29</v>
      </c>
      <c r="D109" s="4">
        <f>SUMIF('2021'!A:A,Summary!A109,'2021'!AC:AC)</f>
        <v>6.33</v>
      </c>
      <c r="E109" s="4">
        <f t="shared" si="1"/>
        <v>-12.959999999999999</v>
      </c>
      <c r="G109" s="3"/>
    </row>
    <row r="110" spans="1:7">
      <c r="A110" s="2" t="s">
        <v>149</v>
      </c>
      <c r="B110" s="3">
        <f>SUMIF('2019'!A:A,Summary!A110,'2019'!AB:AB)</f>
        <v>13.52</v>
      </c>
      <c r="C110" s="4">
        <f>SUMIF('2020'!A:A,Summary!A110,'2020'!AB:AB)</f>
        <v>2.2400000000000002</v>
      </c>
      <c r="D110" s="4">
        <f>SUMIF('2021'!A:A,Summary!A110,'2021'!AC:AC)</f>
        <v>2.54</v>
      </c>
      <c r="E110" s="4">
        <f t="shared" si="1"/>
        <v>0.29999999999999982</v>
      </c>
      <c r="G110" s="3"/>
    </row>
    <row r="111" spans="1:7">
      <c r="A111" t="s">
        <v>159</v>
      </c>
      <c r="B111" s="3">
        <f>SUMIF('2019'!A:A,Summary!A111,'2019'!AB:AB)</f>
        <v>17512.22</v>
      </c>
      <c r="C111" s="4">
        <f>SUMIF('2020'!A:A,Summary!A111,'2020'!AB:AB)</f>
        <v>0</v>
      </c>
      <c r="D111" s="4">
        <f>SUMIF('2021'!A:A,Summary!A111,'2021'!AC:AC)</f>
        <v>0</v>
      </c>
      <c r="E111" s="4">
        <f t="shared" si="1"/>
        <v>0</v>
      </c>
      <c r="G111" s="3"/>
    </row>
    <row r="112" spans="1:7">
      <c r="A112" s="2" t="s">
        <v>123</v>
      </c>
      <c r="B112" s="3">
        <f>SUMIF('2019'!A:A,Summary!A112,'2019'!AB:AB)</f>
        <v>463.24999999999994</v>
      </c>
      <c r="C112" s="4">
        <f>SUMIF('2020'!A:A,Summary!A112,'2020'!AB:AB)</f>
        <v>484.91</v>
      </c>
      <c r="D112" s="4">
        <f>SUMIF('2021'!A:A,Summary!A112,'2021'!AC:AC)</f>
        <v>1297.74</v>
      </c>
      <c r="E112" s="4">
        <f t="shared" si="1"/>
        <v>812.82999999999993</v>
      </c>
      <c r="G112" s="3"/>
    </row>
    <row r="113" spans="1:7" s="8" customFormat="1">
      <c r="A113" s="2" t="s">
        <v>171</v>
      </c>
      <c r="B113" s="3">
        <f>SUMIF('2019'!A:A,Summary!A113,'2019'!AB:AB)</f>
        <v>0</v>
      </c>
      <c r="C113" s="4">
        <f>SUMIF('2020'!A:A,Summary!A113,'2020'!AB:AB)</f>
        <v>0.22</v>
      </c>
      <c r="D113" s="4">
        <f>SUMIF('2021'!A:A,Summary!A113,'2021'!AC:AC)</f>
        <v>0.57999999999999996</v>
      </c>
      <c r="E113" s="4">
        <f t="shared" si="1"/>
        <v>0.36</v>
      </c>
      <c r="G113" s="3"/>
    </row>
    <row r="114" spans="1:7">
      <c r="A114" s="2" t="s">
        <v>124</v>
      </c>
      <c r="B114" s="3">
        <f>SUMIF('2019'!A:A,Summary!A114,'2019'!AB:AB)</f>
        <v>40.71</v>
      </c>
      <c r="C114" s="4">
        <f>SUMIF('2020'!A:A,Summary!A114,'2020'!AB:AB)</f>
        <v>40.79</v>
      </c>
      <c r="D114" s="4">
        <f>SUMIF('2021'!A:A,Summary!A114,'2021'!AC:AC)</f>
        <v>15.59</v>
      </c>
      <c r="E114" s="4">
        <f t="shared" si="1"/>
        <v>-25.2</v>
      </c>
      <c r="G114" s="3"/>
    </row>
    <row r="115" spans="1:7">
      <c r="A115" s="2" t="s">
        <v>125</v>
      </c>
      <c r="B115" s="3">
        <f>SUMIF('2019'!A:A,Summary!A115,'2019'!AB:AB)</f>
        <v>17.190000000000001</v>
      </c>
      <c r="C115" s="4">
        <f>SUMIF('2020'!A:A,Summary!A115,'2020'!AB:AB)</f>
        <v>0</v>
      </c>
      <c r="D115" s="4">
        <f>SUMIF('2021'!A:A,Summary!A115,'2021'!AC:AC)</f>
        <v>0</v>
      </c>
      <c r="E115" s="4">
        <f t="shared" si="1"/>
        <v>0</v>
      </c>
      <c r="G115" s="3"/>
    </row>
    <row r="116" spans="1:7">
      <c r="A116" s="2" t="s">
        <v>126</v>
      </c>
      <c r="B116" s="3">
        <f>SUMIF('2019'!A:A,Summary!A116,'2019'!AB:AB)</f>
        <v>260.49</v>
      </c>
      <c r="C116" s="4">
        <f>SUMIF('2020'!A:A,Summary!A116,'2020'!AB:AB)</f>
        <v>278.02999999999997</v>
      </c>
      <c r="D116" s="4">
        <f>SUMIF('2021'!A:A,Summary!A116,'2021'!AC:AC)</f>
        <v>271.73</v>
      </c>
      <c r="E116" s="4">
        <f t="shared" si="1"/>
        <v>-6.2999999999999545</v>
      </c>
      <c r="G116" s="3"/>
    </row>
    <row r="117" spans="1:7">
      <c r="A117" s="2" t="s">
        <v>155</v>
      </c>
      <c r="B117" s="3">
        <f>SUMIF('2019'!A:A,Summary!A117,'2019'!AB:AB)</f>
        <v>14.55</v>
      </c>
      <c r="C117" s="4">
        <f>SUMIF('2020'!A:A,Summary!A117,'2020'!AB:AB)</f>
        <v>11.899999999999999</v>
      </c>
      <c r="D117" s="4">
        <f>SUMIF('2021'!A:A,Summary!A117,'2021'!AC:AC)</f>
        <v>0</v>
      </c>
      <c r="E117" s="4">
        <f t="shared" si="1"/>
        <v>-11.899999999999999</v>
      </c>
      <c r="G117" s="3"/>
    </row>
    <row r="118" spans="1:7">
      <c r="A118" t="s">
        <v>160</v>
      </c>
      <c r="B118" s="3">
        <f>SUMIF('2019'!A:A,Summary!A118,'2019'!AB:AB)</f>
        <v>30366.53</v>
      </c>
      <c r="C118" s="4">
        <f>SUMIF('2020'!A:A,Summary!A118,'2020'!AB:AB)</f>
        <v>0</v>
      </c>
      <c r="D118" s="4">
        <f>SUMIF('2021'!A:A,Summary!A118,'2021'!AC:AC)</f>
        <v>0</v>
      </c>
      <c r="E118" s="4">
        <f t="shared" si="1"/>
        <v>0</v>
      </c>
      <c r="G118" s="3"/>
    </row>
    <row r="119" spans="1:7">
      <c r="A119" s="2" t="s">
        <v>128</v>
      </c>
      <c r="B119" s="3">
        <f>SUMIF('2019'!A:A,Summary!A119,'2019'!AB:AB)</f>
        <v>1.94</v>
      </c>
      <c r="C119" s="4">
        <f>SUMIF('2020'!A:A,Summary!A119,'2020'!AB:AB)</f>
        <v>1.94</v>
      </c>
      <c r="D119" s="4">
        <f>SUMIF('2021'!A:A,Summary!A119,'2021'!AC:AC)</f>
        <v>2.2000000000000002</v>
      </c>
      <c r="E119" s="4">
        <f t="shared" si="1"/>
        <v>0.26000000000000023</v>
      </c>
      <c r="G119" s="3"/>
    </row>
    <row r="120" spans="1:7">
      <c r="A120" s="2" t="s">
        <v>129</v>
      </c>
      <c r="B120" s="3">
        <f>SUMIF('2019'!A:A,Summary!A120,'2019'!AB:AB)</f>
        <v>127.68</v>
      </c>
      <c r="C120" s="4">
        <f>SUMIF('2020'!A:A,Summary!A120,'2020'!AB:AB)</f>
        <v>121.28</v>
      </c>
      <c r="D120" s="4">
        <f>SUMIF('2021'!A:A,Summary!A120,'2021'!AC:AC)</f>
        <v>121.77999999999999</v>
      </c>
      <c r="E120" s="4">
        <f t="shared" si="1"/>
        <v>0.49999999999998579</v>
      </c>
      <c r="G120" s="3"/>
    </row>
    <row r="121" spans="1:7">
      <c r="A121" s="2" t="s">
        <v>130</v>
      </c>
      <c r="B121" s="3">
        <f>SUMIF('2019'!A:A,Summary!A121,'2019'!AB:AB)</f>
        <v>680.3599999999999</v>
      </c>
      <c r="C121" s="4">
        <f>SUMIF('2020'!A:A,Summary!A121,'2020'!AB:AB)</f>
        <v>778.71999999999991</v>
      </c>
      <c r="D121" s="4">
        <f>SUMIF('2021'!A:A,Summary!A121,'2021'!AC:AC)</f>
        <v>669.35</v>
      </c>
      <c r="E121" s="4">
        <f t="shared" si="1"/>
        <v>-109.36999999999989</v>
      </c>
      <c r="G121" s="3"/>
    </row>
    <row r="122" spans="1:7">
      <c r="A122" s="2" t="s">
        <v>131</v>
      </c>
      <c r="B122" s="3">
        <f>SUMIF('2019'!A:A,Summary!A122,'2019'!AB:AB)</f>
        <v>6.77</v>
      </c>
      <c r="C122" s="4">
        <f>SUMIF('2020'!A:A,Summary!A122,'2020'!AB:AB)</f>
        <v>5.9500000000000011</v>
      </c>
      <c r="D122" s="4">
        <f>SUMIF('2021'!A:A,Summary!A122,'2021'!AC:AC)</f>
        <v>24.47</v>
      </c>
      <c r="E122" s="4">
        <f t="shared" si="1"/>
        <v>18.519999999999996</v>
      </c>
      <c r="G122" s="3"/>
    </row>
    <row r="123" spans="1:7">
      <c r="A123" s="2" t="s">
        <v>132</v>
      </c>
      <c r="B123" s="3">
        <f>SUMIF('2019'!A:A,Summary!A123,'2019'!AB:AB)</f>
        <v>301.24999999999994</v>
      </c>
      <c r="C123" s="4">
        <f>SUMIF('2020'!A:A,Summary!A123,'2020'!AB:AB)</f>
        <v>305.07000000000005</v>
      </c>
      <c r="D123" s="4">
        <f>SUMIF('2021'!A:A,Summary!A123,'2021'!AC:AC)</f>
        <v>310.42999999999995</v>
      </c>
      <c r="E123" s="4">
        <f t="shared" si="1"/>
        <v>5.3599999999999</v>
      </c>
      <c r="G123" s="3"/>
    </row>
    <row r="124" spans="1:7">
      <c r="A124" s="2" t="s">
        <v>133</v>
      </c>
      <c r="B124" s="3">
        <f>SUMIF('2019'!A:A,Summary!A124,'2019'!AB:AB)</f>
        <v>8.41</v>
      </c>
      <c r="C124" s="4">
        <f>SUMIF('2020'!A:A,Summary!A124,'2020'!AB:AB)</f>
        <v>5.01</v>
      </c>
      <c r="D124" s="4">
        <f>SUMIF('2021'!A:A,Summary!A124,'2021'!AC:AC)</f>
        <v>13.69</v>
      </c>
      <c r="E124" s="4">
        <f t="shared" si="1"/>
        <v>8.68</v>
      </c>
      <c r="G124" s="3"/>
    </row>
    <row r="125" spans="1:7">
      <c r="A125" s="2" t="s">
        <v>134</v>
      </c>
      <c r="B125" s="3">
        <f>SUMIF('2019'!A:A,Summary!A125,'2019'!AB:AB)</f>
        <v>1.62</v>
      </c>
      <c r="C125" s="4">
        <f>SUMIF('2020'!A:A,Summary!A125,'2020'!AB:AB)</f>
        <v>1.76</v>
      </c>
      <c r="D125" s="4">
        <f>SUMIF('2021'!A:A,Summary!A125,'2021'!AC:AC)</f>
        <v>6.18</v>
      </c>
      <c r="E125" s="4">
        <f t="shared" si="1"/>
        <v>4.42</v>
      </c>
      <c r="G125" s="3"/>
    </row>
    <row r="126" spans="1:7" s="8" customFormat="1">
      <c r="A126" s="2" t="s">
        <v>172</v>
      </c>
      <c r="B126" s="3">
        <f>SUMIF('2019'!A:A,Summary!A126,'2019'!AB:AB)</f>
        <v>0</v>
      </c>
      <c r="C126" s="4">
        <f>SUMIF('2020'!A:A,Summary!A126,'2020'!AB:AB)</f>
        <v>0.23</v>
      </c>
      <c r="D126" s="4">
        <f>SUMIF('2021'!A:A,Summary!A126,'2021'!AC:AC)</f>
        <v>2.8800000000000003</v>
      </c>
      <c r="E126" s="4">
        <f t="shared" si="1"/>
        <v>2.6500000000000004</v>
      </c>
      <c r="G126" s="3"/>
    </row>
    <row r="127" spans="1:7">
      <c r="A127" s="2" t="s">
        <v>151</v>
      </c>
      <c r="B127" s="3">
        <f>SUMIF('2019'!A:A,Summary!A127,'2019'!AB:AB)</f>
        <v>0.62</v>
      </c>
      <c r="C127" s="4">
        <f>SUMIF('2020'!A:A,Summary!A127,'2020'!AB:AB)</f>
        <v>0</v>
      </c>
      <c r="D127" s="4">
        <f>SUMIF('2021'!A:A,Summary!A127,'2021'!AC:AC)</f>
        <v>0</v>
      </c>
      <c r="E127" s="4">
        <f t="shared" si="1"/>
        <v>0</v>
      </c>
      <c r="G127" s="3"/>
    </row>
    <row r="128" spans="1:7">
      <c r="A128" t="s">
        <v>161</v>
      </c>
      <c r="B128" s="3">
        <f>SUMIF('2019'!A:A,Summary!A128,'2019'!AB:AB)</f>
        <v>3488.28</v>
      </c>
      <c r="C128" s="4">
        <f>SUMIF('2020'!A:A,Summary!A128,'2020'!AB:AB)</f>
        <v>0</v>
      </c>
      <c r="D128" s="4">
        <f>SUMIF('2021'!A:A,Summary!A128,'2021'!AC:AC)</f>
        <v>0</v>
      </c>
      <c r="E128" s="4">
        <f t="shared" si="1"/>
        <v>0</v>
      </c>
      <c r="G128" s="3"/>
    </row>
    <row r="129" spans="1:10">
      <c r="A129" s="2" t="s">
        <v>136</v>
      </c>
      <c r="B129" s="3">
        <f>SUMIF('2019'!A:A,Summary!A129,'2019'!AB:AB)</f>
        <v>67647.02</v>
      </c>
      <c r="C129" s="4">
        <f>SUMIF('2020'!A:A,Summary!A129,'2020'!AB:AB)</f>
        <v>66801.319999999992</v>
      </c>
      <c r="D129" s="4">
        <f>SUMIF('2021'!A:A,Summary!A129,'2021'!AC:AC)</f>
        <v>64673.490000000005</v>
      </c>
      <c r="E129" s="4">
        <f t="shared" si="1"/>
        <v>-2127.8299999999872</v>
      </c>
      <c r="G129" s="3"/>
    </row>
    <row r="130" spans="1:10">
      <c r="A130" s="2" t="s">
        <v>137</v>
      </c>
      <c r="B130" s="3">
        <f>SUMIF('2019'!A:A,Summary!A130,'2019'!AB:AB)</f>
        <v>285.92</v>
      </c>
      <c r="C130" s="4">
        <f>SUMIF('2020'!A:A,Summary!A130,'2020'!AB:AB)</f>
        <v>352.14999999999992</v>
      </c>
      <c r="D130" s="4">
        <f>SUMIF('2021'!A:A,Summary!A130,'2021'!AC:AC)</f>
        <v>352.72</v>
      </c>
      <c r="E130" s="4">
        <f t="shared" si="1"/>
        <v>0.57000000000010687</v>
      </c>
      <c r="G130" s="3"/>
    </row>
    <row r="131" spans="1:10">
      <c r="A131" s="2" t="s">
        <v>138</v>
      </c>
      <c r="B131" s="3">
        <f>SUMIF('2019'!A:A,Summary!A131,'2019'!AB:AB)</f>
        <v>249.95</v>
      </c>
      <c r="C131" s="4">
        <f>SUMIF('2020'!A:A,Summary!A131,'2020'!AB:AB)</f>
        <v>131.32999999999998</v>
      </c>
      <c r="D131" s="4">
        <f>SUMIF('2021'!A:A,Summary!A131,'2021'!AC:AC)</f>
        <v>98.82</v>
      </c>
      <c r="E131" s="4">
        <f t="shared" si="1"/>
        <v>-32.509999999999991</v>
      </c>
      <c r="G131" s="3"/>
    </row>
    <row r="132" spans="1:10" s="8" customFormat="1">
      <c r="A132" s="2" t="s">
        <v>173</v>
      </c>
      <c r="B132" s="3">
        <f>SUMIF('2019'!A:A,Summary!A132,'2019'!AB:AB)</f>
        <v>0</v>
      </c>
      <c r="C132" s="4">
        <f>SUMIF('2020'!A:A,Summary!A132,'2020'!AB:AB)</f>
        <v>0.74</v>
      </c>
      <c r="D132" s="4">
        <f>SUMIF('2021'!A:A,Summary!A132,'2021'!AC:AC)</f>
        <v>0</v>
      </c>
      <c r="E132" s="4">
        <f t="shared" ref="E132:E140" si="2">D132-C132</f>
        <v>-0.74</v>
      </c>
      <c r="G132" s="3"/>
    </row>
    <row r="133" spans="1:10">
      <c r="A133" s="2" t="s">
        <v>139</v>
      </c>
      <c r="B133" s="3">
        <f>SUMIF('2019'!A:A,Summary!A133,'2019'!AB:AB)</f>
        <v>516.96</v>
      </c>
      <c r="C133" s="4">
        <f>SUMIF('2020'!A:A,Summary!A133,'2020'!AB:AB)</f>
        <v>476.67</v>
      </c>
      <c r="D133" s="4">
        <f>SUMIF('2021'!A:A,Summary!A133,'2021'!AC:AC)</f>
        <v>438.19</v>
      </c>
      <c r="E133" s="4">
        <f t="shared" si="2"/>
        <v>-38.480000000000018</v>
      </c>
      <c r="G133" s="3"/>
    </row>
    <row r="134" spans="1:10">
      <c r="A134" s="2" t="s">
        <v>140</v>
      </c>
      <c r="B134" s="3">
        <f>SUMIF('2019'!A:A,Summary!A134,'2019'!AB:AB)</f>
        <v>34.870000000000005</v>
      </c>
      <c r="C134" s="4">
        <f>SUMIF('2020'!A:A,Summary!A134,'2020'!AB:AB)</f>
        <v>19.54</v>
      </c>
      <c r="D134" s="4">
        <f>SUMIF('2021'!A:A,Summary!A134,'2021'!AC:AC)</f>
        <v>27.19</v>
      </c>
      <c r="E134" s="4">
        <f t="shared" si="2"/>
        <v>7.6500000000000021</v>
      </c>
      <c r="G134" s="3"/>
    </row>
    <row r="135" spans="1:10">
      <c r="A135" s="2" t="s">
        <v>141</v>
      </c>
      <c r="B135" s="3">
        <f>SUMIF('2019'!A:A,Summary!A135,'2019'!AB:AB)</f>
        <v>3788.0799999999995</v>
      </c>
      <c r="C135" s="4">
        <f>SUMIF('2020'!A:A,Summary!A135,'2020'!AB:AB)</f>
        <v>11508.519999999999</v>
      </c>
      <c r="D135" s="4">
        <f>SUMIF('2021'!A:A,Summary!A135,'2021'!AC:AC)</f>
        <v>6053.92</v>
      </c>
      <c r="E135" s="4">
        <f t="shared" si="2"/>
        <v>-5454.5999999999985</v>
      </c>
      <c r="G135" s="3"/>
    </row>
    <row r="136" spans="1:10">
      <c r="A136" s="2" t="s">
        <v>142</v>
      </c>
      <c r="B136" s="3">
        <f>SUMIF('2019'!A:A,Summary!A136,'2019'!AB:AB)</f>
        <v>59387.719999999994</v>
      </c>
      <c r="C136" s="4">
        <f>SUMIF('2020'!A:A,Summary!A136,'2020'!AB:AB)</f>
        <v>35385.350000000006</v>
      </c>
      <c r="D136" s="4">
        <f>SUMIF('2021'!A:A,Summary!A136,'2021'!AC:AC)</f>
        <v>55963.130000000005</v>
      </c>
      <c r="E136" s="4">
        <f t="shared" si="2"/>
        <v>20577.78</v>
      </c>
      <c r="G136" s="3"/>
    </row>
    <row r="137" spans="1:10">
      <c r="A137" s="2" t="s">
        <v>152</v>
      </c>
      <c r="B137" s="3">
        <f>SUMIF('2019'!A:A,Summary!A137,'2019'!AB:AB)</f>
        <v>0.96</v>
      </c>
      <c r="C137" s="4">
        <f>SUMIF('2020'!A:A,Summary!A137,'2020'!AB:AB)</f>
        <v>0</v>
      </c>
      <c r="D137" s="4">
        <f>SUMIF('2021'!A:A,Summary!A137,'2021'!AC:AC)</f>
        <v>0</v>
      </c>
      <c r="E137" s="4">
        <f t="shared" si="2"/>
        <v>0</v>
      </c>
      <c r="G137" s="3"/>
    </row>
    <row r="138" spans="1:10">
      <c r="A138" s="2" t="s">
        <v>143</v>
      </c>
      <c r="B138" s="3">
        <f>SUMIF('2019'!A:A,Summary!A138,'2019'!AB:AB)</f>
        <v>19464.829999999998</v>
      </c>
      <c r="C138" s="4">
        <f>SUMIF('2020'!A:A,Summary!A138,'2020'!AB:AB)</f>
        <v>19279.540000000005</v>
      </c>
      <c r="D138" s="4">
        <f>SUMIF('2021'!A:A,Summary!A138,'2021'!AC:AC)</f>
        <v>18282.89</v>
      </c>
      <c r="E138" s="4">
        <f t="shared" si="2"/>
        <v>-996.65000000000509</v>
      </c>
      <c r="G138" s="3"/>
    </row>
    <row r="139" spans="1:10">
      <c r="A139" s="2" t="s">
        <v>144</v>
      </c>
      <c r="B139" s="3">
        <f>SUMIF('2019'!A:A,Summary!A139,'2019'!AB:AB)</f>
        <v>854.96999999999991</v>
      </c>
      <c r="C139" s="4">
        <f>SUMIF('2020'!A:A,Summary!A139,'2020'!AB:AB)</f>
        <v>840.82999999999993</v>
      </c>
      <c r="D139" s="4">
        <f>SUMIF('2021'!A:A,Summary!A139,'2021'!AC:AC)</f>
        <v>673.69999999999993</v>
      </c>
      <c r="E139" s="4">
        <f t="shared" si="2"/>
        <v>-167.13</v>
      </c>
      <c r="G139" s="3"/>
    </row>
    <row r="140" spans="1:10">
      <c r="A140" s="1" t="s">
        <v>156</v>
      </c>
      <c r="B140" s="5">
        <f>SUM(B2:B139)</f>
        <v>4611072.4499999993</v>
      </c>
      <c r="C140" s="5">
        <f t="shared" ref="C140:D140" si="3">SUM(C2:C139)</f>
        <v>4622865.2900000038</v>
      </c>
      <c r="D140" s="5">
        <f t="shared" si="3"/>
        <v>4614044.8500000006</v>
      </c>
      <c r="E140" s="5">
        <f t="shared" si="2"/>
        <v>-8820.4400000032037</v>
      </c>
      <c r="G140" s="3"/>
      <c r="J140" s="1"/>
    </row>
    <row r="141" spans="1:10">
      <c r="C141" s="4"/>
      <c r="D141" s="4"/>
      <c r="E141" s="4"/>
    </row>
    <row r="142" spans="1:10">
      <c r="B142" s="4"/>
    </row>
    <row r="143" spans="1:10">
      <c r="A143" s="8" t="s">
        <v>181</v>
      </c>
    </row>
  </sheetData>
  <sortState ref="H2:K179">
    <sortCondition ref="I1"/>
  </sortState>
  <conditionalFormatting sqref="C141:E1048576 C1:E11 C12:D139 E12:E140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Summary</vt:lpstr>
    </vt:vector>
  </TitlesOfParts>
  <Company>Department of Agriculture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Harty, Thomas</dc:creator>
  <cp:lastModifiedBy>Thomas.Harty</cp:lastModifiedBy>
  <dcterms:created xsi:type="dcterms:W3CDTF">2019-06-04T07:02:58Z</dcterms:created>
  <dcterms:modified xsi:type="dcterms:W3CDTF">2021-06-18T07:52:40Z</dcterms:modified>
</cp:coreProperties>
</file>