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BSU\Common\Statistics\7_Stats\Housing\5 Topics\18. PQ past\PQ\"/>
    </mc:Choice>
  </mc:AlternateContent>
  <bookViews>
    <workbookView xWindow="0" yWindow="0" windowWidth="28800" windowHeight="11745"/>
  </bookViews>
  <sheets>
    <sheet name="Final Table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E27" i="1"/>
  <c r="G27" i="1" s="1"/>
  <c r="D27" i="1"/>
  <c r="F27" i="1" s="1"/>
  <c r="C27" i="1"/>
  <c r="E26" i="1"/>
  <c r="G26" i="1" s="1"/>
  <c r="D26" i="1"/>
  <c r="F26" i="1" s="1"/>
  <c r="C26" i="1"/>
  <c r="E25" i="1"/>
  <c r="G25" i="1" s="1"/>
  <c r="D25" i="1"/>
  <c r="F25" i="1" s="1"/>
  <c r="C25" i="1"/>
  <c r="E24" i="1"/>
  <c r="G24" i="1" s="1"/>
  <c r="D24" i="1"/>
  <c r="F24" i="1" s="1"/>
  <c r="C24" i="1"/>
  <c r="E23" i="1"/>
  <c r="G23" i="1" s="1"/>
  <c r="D23" i="1"/>
  <c r="F23" i="1" s="1"/>
  <c r="C23" i="1"/>
  <c r="E22" i="1"/>
  <c r="G22" i="1" s="1"/>
  <c r="D22" i="1"/>
  <c r="F22" i="1" s="1"/>
  <c r="C22" i="1"/>
  <c r="E21" i="1"/>
  <c r="G21" i="1" s="1"/>
  <c r="D21" i="1"/>
  <c r="F21" i="1" s="1"/>
  <c r="C21" i="1"/>
  <c r="E20" i="1"/>
  <c r="G20" i="1" s="1"/>
  <c r="D20" i="1"/>
  <c r="F20" i="1" s="1"/>
  <c r="C20" i="1"/>
  <c r="E19" i="1"/>
  <c r="G19" i="1" s="1"/>
  <c r="D19" i="1"/>
  <c r="F19" i="1" s="1"/>
  <c r="C19" i="1"/>
  <c r="E18" i="1"/>
  <c r="G18" i="1" s="1"/>
  <c r="D18" i="1"/>
  <c r="F18" i="1" s="1"/>
  <c r="C18" i="1"/>
  <c r="E17" i="1"/>
  <c r="G17" i="1" s="1"/>
  <c r="D17" i="1"/>
  <c r="F17" i="1" s="1"/>
  <c r="C17" i="1"/>
  <c r="E16" i="1"/>
  <c r="G16" i="1" s="1"/>
  <c r="D16" i="1"/>
  <c r="F16" i="1" s="1"/>
  <c r="C16" i="1"/>
  <c r="E15" i="1"/>
  <c r="G15" i="1" s="1"/>
  <c r="D15" i="1"/>
  <c r="F15" i="1" s="1"/>
  <c r="C15" i="1"/>
  <c r="E14" i="1"/>
  <c r="G14" i="1" s="1"/>
  <c r="D14" i="1"/>
  <c r="F14" i="1" s="1"/>
  <c r="C14" i="1"/>
  <c r="E13" i="1"/>
  <c r="G13" i="1" s="1"/>
  <c r="D13" i="1"/>
  <c r="F13" i="1" s="1"/>
  <c r="C13" i="1"/>
  <c r="E12" i="1"/>
  <c r="G12" i="1" s="1"/>
  <c r="D12" i="1"/>
  <c r="F12" i="1" s="1"/>
  <c r="C12" i="1"/>
  <c r="E11" i="1"/>
  <c r="G11" i="1" s="1"/>
  <c r="D11" i="1"/>
  <c r="F11" i="1" s="1"/>
  <c r="C11" i="1"/>
  <c r="E10" i="1"/>
  <c r="G10" i="1" s="1"/>
  <c r="D10" i="1"/>
  <c r="F10" i="1" s="1"/>
  <c r="C10" i="1"/>
  <c r="E9" i="1"/>
  <c r="G9" i="1" s="1"/>
  <c r="D9" i="1"/>
  <c r="F9" i="1" s="1"/>
  <c r="C9" i="1"/>
  <c r="E8" i="1"/>
  <c r="G8" i="1" s="1"/>
  <c r="D8" i="1"/>
  <c r="F8" i="1" s="1"/>
  <c r="C8" i="1"/>
  <c r="E7" i="1"/>
  <c r="G7" i="1" s="1"/>
  <c r="D7" i="1"/>
  <c r="F7" i="1" s="1"/>
  <c r="C7" i="1"/>
  <c r="E6" i="1"/>
  <c r="G6" i="1" s="1"/>
  <c r="D6" i="1"/>
  <c r="F6" i="1" s="1"/>
  <c r="C6" i="1"/>
  <c r="E5" i="1"/>
  <c r="G5" i="1" s="1"/>
  <c r="D5" i="1"/>
  <c r="F5" i="1" s="1"/>
  <c r="C5" i="1"/>
  <c r="E4" i="1"/>
  <c r="G4" i="1" s="1"/>
  <c r="D4" i="1"/>
  <c r="F4" i="1" s="1"/>
  <c r="C4" i="1"/>
  <c r="E3" i="1"/>
  <c r="G3" i="1" s="1"/>
  <c r="D3" i="1"/>
  <c r="D28" i="1" s="1"/>
  <c r="F28" i="1" s="1"/>
  <c r="C3" i="1"/>
  <c r="E2" i="1"/>
  <c r="E28" i="1" s="1"/>
  <c r="D2" i="1"/>
  <c r="F2" i="1" s="1"/>
  <c r="C2" i="1"/>
  <c r="C28" i="1" s="1"/>
  <c r="G28" i="1" l="1"/>
  <c r="G2" i="1"/>
  <c r="F3" i="1"/>
</calcChain>
</file>

<file path=xl/sharedStrings.xml><?xml version="1.0" encoding="utf-8"?>
<sst xmlns="http://schemas.openxmlformats.org/spreadsheetml/2006/main" count="34" uniqueCount="34">
  <si>
    <t>County</t>
  </si>
  <si>
    <t>Occupied Local Authority Dwellings 31/10/2010</t>
  </si>
  <si>
    <t>Occupied Local Authority Dwellings 31/10/2011</t>
  </si>
  <si>
    <t>Population Census 2011</t>
  </si>
  <si>
    <t>Population Census 2016</t>
  </si>
  <si>
    <t>Number of Persons per Occupied Dwellings 2010/2011</t>
  </si>
  <si>
    <t>Number of persons per Occupied Dwellings 2015/2016</t>
  </si>
  <si>
    <t>Carlow</t>
  </si>
  <si>
    <t>Cavan</t>
  </si>
  <si>
    <t>Clare</t>
  </si>
  <si>
    <t>Cork</t>
  </si>
  <si>
    <t>Donegal</t>
  </si>
  <si>
    <t>Dublin</t>
  </si>
  <si>
    <t xml:space="preserve">Galway 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</si>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</sst>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wrapText="1"/>
    </xf>
    <xf numFmtId="164" fontId="0" fillId="0" borderId="1" xfId="1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Q2017%20288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2010"/>
      <sheetName val="Pivot 2015"/>
      <sheetName val="Merged 2010 2015"/>
      <sheetName val="2015"/>
      <sheetName val="2010 data"/>
      <sheetName val="Population Data"/>
      <sheetName val="Pivot Pop"/>
      <sheetName val="Final Table"/>
    </sheetNames>
    <sheetDataSet>
      <sheetData sheetId="0"/>
      <sheetData sheetId="1">
        <row r="4">
          <cell r="A4" t="str">
            <v>Carlow</v>
          </cell>
          <cell r="B4">
            <v>2044</v>
          </cell>
        </row>
        <row r="5">
          <cell r="A5" t="str">
            <v>Cavan</v>
          </cell>
          <cell r="B5">
            <v>2411</v>
          </cell>
        </row>
        <row r="6">
          <cell r="A6" t="str">
            <v>Clare</v>
          </cell>
          <cell r="B6">
            <v>2831</v>
          </cell>
        </row>
        <row r="7">
          <cell r="A7" t="str">
            <v>Cork</v>
          </cell>
          <cell r="B7">
            <v>16941</v>
          </cell>
        </row>
        <row r="8">
          <cell r="A8" t="str">
            <v>Donegal</v>
          </cell>
          <cell r="B8">
            <v>4978</v>
          </cell>
        </row>
        <row r="9">
          <cell r="A9" t="str">
            <v>Dublin</v>
          </cell>
          <cell r="B9">
            <v>45877</v>
          </cell>
        </row>
        <row r="10">
          <cell r="A10" t="str">
            <v xml:space="preserve">Galway </v>
          </cell>
          <cell r="B10">
            <v>4775</v>
          </cell>
        </row>
        <row r="11">
          <cell r="A11" t="str">
            <v>Kerry</v>
          </cell>
          <cell r="B11">
            <v>4047</v>
          </cell>
        </row>
        <row r="12">
          <cell r="A12" t="str">
            <v>Kildare</v>
          </cell>
          <cell r="B12">
            <v>3610</v>
          </cell>
        </row>
        <row r="13">
          <cell r="A13" t="str">
            <v>Kilkenny</v>
          </cell>
          <cell r="B13">
            <v>2821</v>
          </cell>
        </row>
        <row r="14">
          <cell r="A14" t="str">
            <v>Laois</v>
          </cell>
          <cell r="B14">
            <v>2194</v>
          </cell>
        </row>
        <row r="15">
          <cell r="A15" t="str">
            <v>Leitrim</v>
          </cell>
          <cell r="B15">
            <v>937</v>
          </cell>
        </row>
        <row r="16">
          <cell r="A16" t="str">
            <v>Limerick</v>
          </cell>
          <cell r="B16">
            <v>4835</v>
          </cell>
        </row>
        <row r="17">
          <cell r="A17" t="str">
            <v>Longford</v>
          </cell>
          <cell r="B17">
            <v>1781</v>
          </cell>
        </row>
        <row r="18">
          <cell r="A18" t="str">
            <v>Louth</v>
          </cell>
          <cell r="B18">
            <v>3907</v>
          </cell>
        </row>
        <row r="19">
          <cell r="A19" t="str">
            <v>Mayo</v>
          </cell>
          <cell r="B19">
            <v>1925</v>
          </cell>
        </row>
        <row r="20">
          <cell r="A20" t="str">
            <v>Meath</v>
          </cell>
          <cell r="B20">
            <v>3076</v>
          </cell>
        </row>
        <row r="21">
          <cell r="A21" t="str">
            <v>Monaghan</v>
          </cell>
          <cell r="B21">
            <v>1402</v>
          </cell>
        </row>
        <row r="22">
          <cell r="A22" t="str">
            <v>Offaly</v>
          </cell>
          <cell r="B22">
            <v>2087</v>
          </cell>
        </row>
        <row r="23">
          <cell r="A23" t="str">
            <v>Roscommon</v>
          </cell>
          <cell r="B23">
            <v>1654</v>
          </cell>
        </row>
        <row r="24">
          <cell r="A24" t="str">
            <v>Sligo</v>
          </cell>
          <cell r="B24">
            <v>2469</v>
          </cell>
        </row>
        <row r="25">
          <cell r="A25" t="str">
            <v>Tipperary</v>
          </cell>
          <cell r="B25">
            <v>5947</v>
          </cell>
        </row>
        <row r="26">
          <cell r="A26" t="str">
            <v>Waterford</v>
          </cell>
          <cell r="B26">
            <v>4660</v>
          </cell>
        </row>
        <row r="27">
          <cell r="A27" t="str">
            <v>Westmeath</v>
          </cell>
          <cell r="B27">
            <v>1768</v>
          </cell>
        </row>
        <row r="28">
          <cell r="A28" t="str">
            <v>Wexford</v>
          </cell>
          <cell r="B28">
            <v>4133</v>
          </cell>
        </row>
        <row r="29">
          <cell r="A29" t="str">
            <v>Wicklow</v>
          </cell>
          <cell r="B29">
            <v>4827</v>
          </cell>
        </row>
      </sheetData>
      <sheetData sheetId="2"/>
      <sheetData sheetId="3"/>
      <sheetData sheetId="4"/>
      <sheetData sheetId="5"/>
      <sheetData sheetId="6">
        <row r="4">
          <cell r="A4" t="str">
            <v>Carlow</v>
          </cell>
          <cell r="B4">
            <v>54612</v>
          </cell>
          <cell r="C4">
            <v>56932</v>
          </cell>
        </row>
        <row r="5">
          <cell r="A5" t="str">
            <v>Cavan</v>
          </cell>
          <cell r="B5">
            <v>73183</v>
          </cell>
          <cell r="C5">
            <v>76176</v>
          </cell>
        </row>
        <row r="6">
          <cell r="A6" t="str">
            <v>Clare</v>
          </cell>
          <cell r="B6">
            <v>117196</v>
          </cell>
          <cell r="C6">
            <v>118817</v>
          </cell>
        </row>
        <row r="7">
          <cell r="A7" t="str">
            <v>Donegal</v>
          </cell>
          <cell r="B7">
            <v>161137</v>
          </cell>
          <cell r="C7">
            <v>159192</v>
          </cell>
        </row>
        <row r="8">
          <cell r="A8" t="str">
            <v>Kerry</v>
          </cell>
          <cell r="B8">
            <v>145502</v>
          </cell>
          <cell r="C8">
            <v>147707</v>
          </cell>
        </row>
        <row r="9">
          <cell r="A9" t="str">
            <v>Kildare</v>
          </cell>
          <cell r="B9">
            <v>210312</v>
          </cell>
          <cell r="C9">
            <v>222504</v>
          </cell>
        </row>
        <row r="10">
          <cell r="A10" t="str">
            <v>Kilkenny</v>
          </cell>
          <cell r="B10">
            <v>95419</v>
          </cell>
          <cell r="C10">
            <v>99232</v>
          </cell>
        </row>
        <row r="11">
          <cell r="A11" t="str">
            <v>Laois</v>
          </cell>
          <cell r="B11">
            <v>80559</v>
          </cell>
          <cell r="C11">
            <v>84697</v>
          </cell>
        </row>
        <row r="12">
          <cell r="A12" t="str">
            <v>Leitrim</v>
          </cell>
          <cell r="B12">
            <v>31798</v>
          </cell>
          <cell r="C12">
            <v>32044</v>
          </cell>
        </row>
        <row r="13">
          <cell r="A13" t="str">
            <v>Limerick</v>
          </cell>
          <cell r="B13">
            <v>191809</v>
          </cell>
          <cell r="C13">
            <v>194899</v>
          </cell>
        </row>
        <row r="14">
          <cell r="A14" t="str">
            <v>Longford</v>
          </cell>
          <cell r="B14">
            <v>39000</v>
          </cell>
          <cell r="C14">
            <v>40873</v>
          </cell>
        </row>
        <row r="15">
          <cell r="A15" t="str">
            <v>Louth</v>
          </cell>
          <cell r="B15">
            <v>122897</v>
          </cell>
          <cell r="C15">
            <v>128884</v>
          </cell>
        </row>
        <row r="16">
          <cell r="A16" t="str">
            <v>Mayo</v>
          </cell>
          <cell r="B16">
            <v>130638</v>
          </cell>
          <cell r="C16">
            <v>130507</v>
          </cell>
        </row>
        <row r="17">
          <cell r="A17" t="str">
            <v>Meath</v>
          </cell>
          <cell r="B17">
            <v>184135</v>
          </cell>
          <cell r="C17">
            <v>195044</v>
          </cell>
        </row>
        <row r="18">
          <cell r="A18" t="str">
            <v>Monaghan</v>
          </cell>
          <cell r="B18">
            <v>60483</v>
          </cell>
          <cell r="C18">
            <v>61386</v>
          </cell>
        </row>
        <row r="19">
          <cell r="A19" t="str">
            <v>Offaly</v>
          </cell>
          <cell r="B19">
            <v>76687</v>
          </cell>
          <cell r="C19">
            <v>77961</v>
          </cell>
        </row>
        <row r="20">
          <cell r="A20" t="str">
            <v>Roscommon</v>
          </cell>
          <cell r="B20">
            <v>64065</v>
          </cell>
          <cell r="C20">
            <v>64544</v>
          </cell>
        </row>
        <row r="21">
          <cell r="A21" t="str">
            <v>Sligo</v>
          </cell>
          <cell r="B21">
            <v>65393</v>
          </cell>
          <cell r="C21">
            <v>65535</v>
          </cell>
        </row>
        <row r="22">
          <cell r="A22" t="str">
            <v>Tipperary</v>
          </cell>
          <cell r="B22">
            <v>158754</v>
          </cell>
          <cell r="C22">
            <v>159553</v>
          </cell>
        </row>
        <row r="23">
          <cell r="A23" t="str">
            <v>Waterford</v>
          </cell>
          <cell r="B23">
            <v>113795</v>
          </cell>
          <cell r="C23">
            <v>116176</v>
          </cell>
        </row>
        <row r="24">
          <cell r="A24" t="str">
            <v>Westmeath</v>
          </cell>
          <cell r="B24">
            <v>86164</v>
          </cell>
          <cell r="C24">
            <v>88770</v>
          </cell>
        </row>
        <row r="25">
          <cell r="A25" t="str">
            <v>Wexford</v>
          </cell>
          <cell r="B25">
            <v>145320</v>
          </cell>
          <cell r="C25">
            <v>149722</v>
          </cell>
        </row>
        <row r="26">
          <cell r="A26" t="str">
            <v>Wicklow</v>
          </cell>
          <cell r="B26">
            <v>136640</v>
          </cell>
          <cell r="C26">
            <v>142425</v>
          </cell>
        </row>
        <row r="27">
          <cell r="A27" t="str">
            <v>Cork</v>
          </cell>
          <cell r="B27">
            <v>519032</v>
          </cell>
          <cell r="C27">
            <v>542868</v>
          </cell>
        </row>
        <row r="28">
          <cell r="A28" t="str">
            <v>Dublin</v>
          </cell>
          <cell r="B28">
            <v>1273069</v>
          </cell>
          <cell r="C28">
            <v>1347359</v>
          </cell>
        </row>
        <row r="29">
          <cell r="A29" t="str">
            <v xml:space="preserve">Galway </v>
          </cell>
          <cell r="B29">
            <v>250653</v>
          </cell>
          <cell r="C29">
            <v>258058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I1" sqref="I1:I1048576"/>
    </sheetView>
  </sheetViews>
  <sheetFormatPr defaultRowHeight="15" x14ac:dyDescent="0.25"/>
  <cols>
    <col min="1" max="1" width="11.85546875" style="5" bestFit="1" customWidth="1"/>
    <col min="2" max="2" width="12.140625" customWidth="1"/>
    <col min="3" max="3" width="10.85546875" customWidth="1"/>
    <col min="4" max="5" width="12.140625" customWidth="1"/>
    <col min="6" max="6" width="11.7109375" customWidth="1"/>
    <col min="7" max="7" width="13.140625" customWidth="1"/>
  </cols>
  <sheetData>
    <row r="1" spans="1:7" ht="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s="1" t="s">
        <v>7</v>
      </c>
      <c r="B2" s="3">
        <v>1571</v>
      </c>
      <c r="C2" s="3">
        <f>VLOOKUP(A2,'[1]Pivot 2015'!$A$4:$B$29,2,FALSE)</f>
        <v>2044</v>
      </c>
      <c r="D2" s="3">
        <f>VLOOKUP($A2,'[1]Pivot Pop'!$A$4:$C$29,2,FALSE)</f>
        <v>54612</v>
      </c>
      <c r="E2" s="3">
        <f>VLOOKUP($A2,'[1]Pivot Pop'!$A$4:$C$29,3,FALSE)</f>
        <v>56932</v>
      </c>
      <c r="F2" s="4">
        <f>D2/B2</f>
        <v>34.76257161043921</v>
      </c>
      <c r="G2" s="4">
        <f>E2/C2</f>
        <v>27.853228962818005</v>
      </c>
    </row>
    <row r="3" spans="1:7" x14ac:dyDescent="0.25">
      <c r="A3" s="1" t="s">
        <v>8</v>
      </c>
      <c r="B3" s="3">
        <v>1880</v>
      </c>
      <c r="C3" s="3">
        <f>VLOOKUP(A3,'[1]Pivot 2015'!$A$4:$B$29,2,FALSE)</f>
        <v>2411</v>
      </c>
      <c r="D3" s="3">
        <f>VLOOKUP($A3,'[1]Pivot Pop'!$A$4:$C$29,2,FALSE)</f>
        <v>73183</v>
      </c>
      <c r="E3" s="3">
        <f>VLOOKUP($A3,'[1]Pivot Pop'!$A$4:$C$29,3,FALSE)</f>
        <v>76176</v>
      </c>
      <c r="F3" s="4">
        <f t="shared" ref="F3:G27" si="0">D3/B3</f>
        <v>38.927127659574467</v>
      </c>
      <c r="G3" s="4">
        <f t="shared" si="0"/>
        <v>31.595188718374118</v>
      </c>
    </row>
    <row r="4" spans="1:7" x14ac:dyDescent="0.25">
      <c r="A4" s="1" t="s">
        <v>9</v>
      </c>
      <c r="B4" s="3">
        <v>2473</v>
      </c>
      <c r="C4" s="3">
        <f>VLOOKUP(A4,'[1]Pivot 2015'!$A$4:$B$29,2,FALSE)</f>
        <v>2831</v>
      </c>
      <c r="D4" s="3">
        <f>VLOOKUP($A4,'[1]Pivot Pop'!$A$4:$C$29,2,FALSE)</f>
        <v>117196</v>
      </c>
      <c r="E4" s="3">
        <f>VLOOKUP($A4,'[1]Pivot Pop'!$A$4:$C$29,3,FALSE)</f>
        <v>118817</v>
      </c>
      <c r="F4" s="4">
        <f t="shared" si="0"/>
        <v>47.390214314597657</v>
      </c>
      <c r="G4" s="4">
        <f t="shared" si="0"/>
        <v>41.969975273754855</v>
      </c>
    </row>
    <row r="5" spans="1:7" x14ac:dyDescent="0.25">
      <c r="A5" s="1" t="s">
        <v>10</v>
      </c>
      <c r="B5" s="3">
        <v>15378</v>
      </c>
      <c r="C5" s="3">
        <f>VLOOKUP(A5,'[1]Pivot 2015'!$A$4:$B$29,2,FALSE)</f>
        <v>16941</v>
      </c>
      <c r="D5" s="3">
        <f>VLOOKUP($A5,'[1]Pivot Pop'!$A$4:$C$29,2,FALSE)</f>
        <v>519032</v>
      </c>
      <c r="E5" s="3">
        <f>VLOOKUP($A5,'[1]Pivot Pop'!$A$4:$C$29,3,FALSE)</f>
        <v>542868</v>
      </c>
      <c r="F5" s="4">
        <f t="shared" si="0"/>
        <v>33.751593185069581</v>
      </c>
      <c r="G5" s="4">
        <f t="shared" si="0"/>
        <v>32.044625464848593</v>
      </c>
    </row>
    <row r="6" spans="1:7" x14ac:dyDescent="0.25">
      <c r="A6" s="1" t="s">
        <v>11</v>
      </c>
      <c r="B6" s="3">
        <v>4908</v>
      </c>
      <c r="C6" s="3">
        <f>VLOOKUP(A6,'[1]Pivot 2015'!$A$4:$B$29,2,FALSE)</f>
        <v>4978</v>
      </c>
      <c r="D6" s="3">
        <f>VLOOKUP($A6,'[1]Pivot Pop'!$A$4:$C$29,2,FALSE)</f>
        <v>161137</v>
      </c>
      <c r="E6" s="3">
        <f>VLOOKUP($A6,'[1]Pivot Pop'!$A$4:$C$29,3,FALSE)</f>
        <v>159192</v>
      </c>
      <c r="F6" s="4">
        <f t="shared" si="0"/>
        <v>32.831499592502034</v>
      </c>
      <c r="G6" s="4">
        <f t="shared" si="0"/>
        <v>31.979108075532341</v>
      </c>
    </row>
    <row r="7" spans="1:7" x14ac:dyDescent="0.25">
      <c r="A7" s="1" t="s">
        <v>12</v>
      </c>
      <c r="B7" s="3">
        <v>43209</v>
      </c>
      <c r="C7" s="3">
        <f>VLOOKUP(A7,'[1]Pivot 2015'!$A$4:$B$29,2,FALSE)</f>
        <v>45877</v>
      </c>
      <c r="D7" s="3">
        <f>VLOOKUP($A7,'[1]Pivot Pop'!$A$4:$C$29,2,FALSE)</f>
        <v>1273069</v>
      </c>
      <c r="E7" s="3">
        <f>VLOOKUP($A7,'[1]Pivot Pop'!$A$4:$C$29,3,FALSE)</f>
        <v>1347359</v>
      </c>
      <c r="F7" s="4">
        <f t="shared" si="0"/>
        <v>29.463051679048345</v>
      </c>
      <c r="G7" s="4">
        <f t="shared" si="0"/>
        <v>29.36894304335506</v>
      </c>
    </row>
    <row r="8" spans="1:7" x14ac:dyDescent="0.25">
      <c r="A8" s="1" t="s">
        <v>13</v>
      </c>
      <c r="B8" s="3">
        <v>4556</v>
      </c>
      <c r="C8" s="3">
        <f>VLOOKUP(A8,'[1]Pivot 2015'!$A$4:$B$29,2,FALSE)</f>
        <v>4775</v>
      </c>
      <c r="D8" s="3">
        <f>VLOOKUP($A8,'[1]Pivot Pop'!$A$4:$C$29,2,FALSE)</f>
        <v>250653</v>
      </c>
      <c r="E8" s="3">
        <f>VLOOKUP($A8,'[1]Pivot Pop'!$A$4:$C$29,3,FALSE)</f>
        <v>258058</v>
      </c>
      <c r="F8" s="4">
        <f t="shared" si="0"/>
        <v>55.016022827041262</v>
      </c>
      <c r="G8" s="4">
        <f t="shared" si="0"/>
        <v>54.043560209424086</v>
      </c>
    </row>
    <row r="9" spans="1:7" x14ac:dyDescent="0.25">
      <c r="A9" s="1" t="s">
        <v>14</v>
      </c>
      <c r="B9" s="3">
        <v>3939</v>
      </c>
      <c r="C9" s="3">
        <f>VLOOKUP(A9,'[1]Pivot 2015'!$A$4:$B$29,2,FALSE)</f>
        <v>4047</v>
      </c>
      <c r="D9" s="3">
        <f>VLOOKUP($A9,'[1]Pivot Pop'!$A$4:$C$29,2,FALSE)</f>
        <v>145502</v>
      </c>
      <c r="E9" s="3">
        <f>VLOOKUP($A9,'[1]Pivot Pop'!$A$4:$C$29,3,FALSE)</f>
        <v>147707</v>
      </c>
      <c r="F9" s="4">
        <f t="shared" si="0"/>
        <v>36.938816958618936</v>
      </c>
      <c r="G9" s="4">
        <f t="shared" si="0"/>
        <v>36.497899678774402</v>
      </c>
    </row>
    <row r="10" spans="1:7" x14ac:dyDescent="0.25">
      <c r="A10" s="1" t="s">
        <v>15</v>
      </c>
      <c r="B10" s="3">
        <v>3498</v>
      </c>
      <c r="C10" s="3">
        <f>VLOOKUP(A10,'[1]Pivot 2015'!$A$4:$B$29,2,FALSE)</f>
        <v>3610</v>
      </c>
      <c r="D10" s="3">
        <f>VLOOKUP($A10,'[1]Pivot Pop'!$A$4:$C$29,2,FALSE)</f>
        <v>210312</v>
      </c>
      <c r="E10" s="3">
        <f>VLOOKUP($A10,'[1]Pivot Pop'!$A$4:$C$29,3,FALSE)</f>
        <v>222504</v>
      </c>
      <c r="F10" s="4">
        <f t="shared" si="0"/>
        <v>60.123499142367066</v>
      </c>
      <c r="G10" s="4">
        <f t="shared" si="0"/>
        <v>61.635457063711911</v>
      </c>
    </row>
    <row r="11" spans="1:7" x14ac:dyDescent="0.25">
      <c r="A11" s="1" t="s">
        <v>16</v>
      </c>
      <c r="B11" s="3">
        <v>2193</v>
      </c>
      <c r="C11" s="3">
        <f>VLOOKUP(A11,'[1]Pivot 2015'!$A$4:$B$29,2,FALSE)</f>
        <v>2821</v>
      </c>
      <c r="D11" s="3">
        <f>VLOOKUP($A11,'[1]Pivot Pop'!$A$4:$C$29,2,FALSE)</f>
        <v>95419</v>
      </c>
      <c r="E11" s="3">
        <f>VLOOKUP($A11,'[1]Pivot Pop'!$A$4:$C$29,3,FALSE)</f>
        <v>99232</v>
      </c>
      <c r="F11" s="4">
        <f t="shared" si="0"/>
        <v>43.510715914272687</v>
      </c>
      <c r="G11" s="4">
        <f t="shared" si="0"/>
        <v>35.176178660049629</v>
      </c>
    </row>
    <row r="12" spans="1:7" x14ac:dyDescent="0.25">
      <c r="A12" s="1" t="s">
        <v>17</v>
      </c>
      <c r="B12" s="3">
        <v>2073</v>
      </c>
      <c r="C12" s="3">
        <f>VLOOKUP(A12,'[1]Pivot 2015'!$A$4:$B$29,2,FALSE)</f>
        <v>2194</v>
      </c>
      <c r="D12" s="3">
        <f>VLOOKUP($A12,'[1]Pivot Pop'!$A$4:$C$29,2,FALSE)</f>
        <v>80559</v>
      </c>
      <c r="E12" s="3">
        <f>VLOOKUP($A12,'[1]Pivot Pop'!$A$4:$C$29,3,FALSE)</f>
        <v>84697</v>
      </c>
      <c r="F12" s="4">
        <f t="shared" si="0"/>
        <v>38.861070911722145</v>
      </c>
      <c r="G12" s="4">
        <f t="shared" si="0"/>
        <v>38.603919781221514</v>
      </c>
    </row>
    <row r="13" spans="1:7" x14ac:dyDescent="0.25">
      <c r="A13" s="1" t="s">
        <v>18</v>
      </c>
      <c r="B13" s="3">
        <v>889</v>
      </c>
      <c r="C13" s="3">
        <f>VLOOKUP(A13,'[1]Pivot 2015'!$A$4:$B$29,2,FALSE)</f>
        <v>937</v>
      </c>
      <c r="D13" s="3">
        <f>VLOOKUP($A13,'[1]Pivot Pop'!$A$4:$C$29,2,FALSE)</f>
        <v>31798</v>
      </c>
      <c r="E13" s="3">
        <f>VLOOKUP($A13,'[1]Pivot Pop'!$A$4:$C$29,3,FALSE)</f>
        <v>32044</v>
      </c>
      <c r="F13" s="4">
        <f t="shared" si="0"/>
        <v>35.768278965129362</v>
      </c>
      <c r="G13" s="4">
        <f t="shared" si="0"/>
        <v>34.198505869797224</v>
      </c>
    </row>
    <row r="14" spans="1:7" x14ac:dyDescent="0.25">
      <c r="A14" s="1" t="s">
        <v>19</v>
      </c>
      <c r="B14" s="3">
        <v>4710</v>
      </c>
      <c r="C14" s="3">
        <f>VLOOKUP(A14,'[1]Pivot 2015'!$A$4:$B$29,2,FALSE)</f>
        <v>4835</v>
      </c>
      <c r="D14" s="3">
        <f>VLOOKUP($A14,'[1]Pivot Pop'!$A$4:$C$29,2,FALSE)</f>
        <v>191809</v>
      </c>
      <c r="E14" s="3">
        <f>VLOOKUP($A14,'[1]Pivot Pop'!$A$4:$C$29,3,FALSE)</f>
        <v>194899</v>
      </c>
      <c r="F14" s="4">
        <f t="shared" si="0"/>
        <v>40.723779193205942</v>
      </c>
      <c r="G14" s="4">
        <f t="shared" si="0"/>
        <v>40.310031023784902</v>
      </c>
    </row>
    <row r="15" spans="1:7" x14ac:dyDescent="0.25">
      <c r="A15" s="1" t="s">
        <v>20</v>
      </c>
      <c r="B15" s="3">
        <v>2003</v>
      </c>
      <c r="C15" s="3">
        <f>VLOOKUP(A15,'[1]Pivot 2015'!$A$4:$B$29,2,FALSE)</f>
        <v>1781</v>
      </c>
      <c r="D15" s="3">
        <f>VLOOKUP($A15,'[1]Pivot Pop'!$A$4:$C$29,2,FALSE)</f>
        <v>39000</v>
      </c>
      <c r="E15" s="3">
        <f>VLOOKUP($A15,'[1]Pivot Pop'!$A$4:$C$29,3,FALSE)</f>
        <v>40873</v>
      </c>
      <c r="F15" s="4">
        <f t="shared" si="0"/>
        <v>19.470793809286072</v>
      </c>
      <c r="G15" s="4">
        <f t="shared" si="0"/>
        <v>22.949466591802359</v>
      </c>
    </row>
    <row r="16" spans="1:7" x14ac:dyDescent="0.25">
      <c r="A16" s="1" t="s">
        <v>21</v>
      </c>
      <c r="B16" s="3">
        <v>3576</v>
      </c>
      <c r="C16" s="3">
        <f>VLOOKUP(A16,'[1]Pivot 2015'!$A$4:$B$29,2,FALSE)</f>
        <v>3907</v>
      </c>
      <c r="D16" s="3">
        <f>VLOOKUP($A16,'[1]Pivot Pop'!$A$4:$C$29,2,FALSE)</f>
        <v>122897</v>
      </c>
      <c r="E16" s="3">
        <f>VLOOKUP($A16,'[1]Pivot Pop'!$A$4:$C$29,3,FALSE)</f>
        <v>128884</v>
      </c>
      <c r="F16" s="4">
        <f t="shared" si="0"/>
        <v>34.367170022371361</v>
      </c>
      <c r="G16" s="4">
        <f t="shared" si="0"/>
        <v>32.987970309700536</v>
      </c>
    </row>
    <row r="17" spans="1:7" x14ac:dyDescent="0.25">
      <c r="A17" s="1" t="s">
        <v>22</v>
      </c>
      <c r="B17" s="3">
        <v>1646</v>
      </c>
      <c r="C17" s="3">
        <f>VLOOKUP(A17,'[1]Pivot 2015'!$A$4:$B$29,2,FALSE)</f>
        <v>1925</v>
      </c>
      <c r="D17" s="3">
        <f>VLOOKUP($A17,'[1]Pivot Pop'!$A$4:$C$29,2,FALSE)</f>
        <v>130638</v>
      </c>
      <c r="E17" s="3">
        <f>VLOOKUP($A17,'[1]Pivot Pop'!$A$4:$C$29,3,FALSE)</f>
        <v>130507</v>
      </c>
      <c r="F17" s="4">
        <f t="shared" si="0"/>
        <v>79.366950182260027</v>
      </c>
      <c r="G17" s="4">
        <f t="shared" si="0"/>
        <v>67.795844155844151</v>
      </c>
    </row>
    <row r="18" spans="1:7" x14ac:dyDescent="0.25">
      <c r="A18" s="1" t="s">
        <v>23</v>
      </c>
      <c r="B18" s="3">
        <v>2804</v>
      </c>
      <c r="C18" s="3">
        <f>VLOOKUP(A18,'[1]Pivot 2015'!$A$4:$B$29,2,FALSE)</f>
        <v>3076</v>
      </c>
      <c r="D18" s="3">
        <f>VLOOKUP($A18,'[1]Pivot Pop'!$A$4:$C$29,2,FALSE)</f>
        <v>184135</v>
      </c>
      <c r="E18" s="3">
        <f>VLOOKUP($A18,'[1]Pivot Pop'!$A$4:$C$29,3,FALSE)</f>
        <v>195044</v>
      </c>
      <c r="F18" s="4">
        <f t="shared" si="0"/>
        <v>65.668687589158338</v>
      </c>
      <c r="G18" s="4">
        <f t="shared" si="0"/>
        <v>63.408322496749022</v>
      </c>
    </row>
    <row r="19" spans="1:7" x14ac:dyDescent="0.25">
      <c r="A19" s="1" t="s">
        <v>24</v>
      </c>
      <c r="B19" s="3">
        <v>1429</v>
      </c>
      <c r="C19" s="3">
        <f>VLOOKUP(A19,'[1]Pivot 2015'!$A$4:$B$29,2,FALSE)</f>
        <v>1402</v>
      </c>
      <c r="D19" s="3">
        <f>VLOOKUP($A19,'[1]Pivot Pop'!$A$4:$C$29,2,FALSE)</f>
        <v>60483</v>
      </c>
      <c r="E19" s="3">
        <f>VLOOKUP($A19,'[1]Pivot Pop'!$A$4:$C$29,3,FALSE)</f>
        <v>61386</v>
      </c>
      <c r="F19" s="4">
        <f t="shared" si="0"/>
        <v>42.325402379286217</v>
      </c>
      <c r="G19" s="4">
        <f t="shared" si="0"/>
        <v>43.784593437945794</v>
      </c>
    </row>
    <row r="20" spans="1:7" x14ac:dyDescent="0.25">
      <c r="A20" s="1" t="s">
        <v>25</v>
      </c>
      <c r="B20" s="3">
        <v>1757</v>
      </c>
      <c r="C20" s="3">
        <f>VLOOKUP(A20,'[1]Pivot 2015'!$A$4:$B$29,2,FALSE)</f>
        <v>2087</v>
      </c>
      <c r="D20" s="3">
        <f>VLOOKUP($A20,'[1]Pivot Pop'!$A$4:$C$29,2,FALSE)</f>
        <v>76687</v>
      </c>
      <c r="E20" s="3">
        <f>VLOOKUP($A20,'[1]Pivot Pop'!$A$4:$C$29,3,FALSE)</f>
        <v>77961</v>
      </c>
      <c r="F20" s="4">
        <f t="shared" si="0"/>
        <v>43.646556630620374</v>
      </c>
      <c r="G20" s="4">
        <f t="shared" si="0"/>
        <v>37.355534259702921</v>
      </c>
    </row>
    <row r="21" spans="1:7" x14ac:dyDescent="0.25">
      <c r="A21" s="1" t="s">
        <v>26</v>
      </c>
      <c r="B21" s="3">
        <v>1192</v>
      </c>
      <c r="C21" s="3">
        <f>VLOOKUP(A21,'[1]Pivot 2015'!$A$4:$B$29,2,FALSE)</f>
        <v>1654</v>
      </c>
      <c r="D21" s="3">
        <f>VLOOKUP($A21,'[1]Pivot Pop'!$A$4:$C$29,2,FALSE)</f>
        <v>64065</v>
      </c>
      <c r="E21" s="3">
        <f>VLOOKUP($A21,'[1]Pivot Pop'!$A$4:$C$29,3,FALSE)</f>
        <v>64544</v>
      </c>
      <c r="F21" s="4">
        <f t="shared" si="0"/>
        <v>53.745805369127517</v>
      </c>
      <c r="G21" s="4">
        <f t="shared" si="0"/>
        <v>39.022974607013303</v>
      </c>
    </row>
    <row r="22" spans="1:7" x14ac:dyDescent="0.25">
      <c r="A22" s="1" t="s">
        <v>27</v>
      </c>
      <c r="B22" s="3">
        <v>1913</v>
      </c>
      <c r="C22" s="3">
        <f>VLOOKUP(A22,'[1]Pivot 2015'!$A$4:$B$29,2,FALSE)</f>
        <v>2469</v>
      </c>
      <c r="D22" s="3">
        <f>VLOOKUP($A22,'[1]Pivot Pop'!$A$4:$C$29,2,FALSE)</f>
        <v>65393</v>
      </c>
      <c r="E22" s="3">
        <f>VLOOKUP($A22,'[1]Pivot Pop'!$A$4:$C$29,3,FALSE)</f>
        <v>65535</v>
      </c>
      <c r="F22" s="4">
        <f t="shared" si="0"/>
        <v>34.183481442760062</v>
      </c>
      <c r="G22" s="4">
        <f t="shared" si="0"/>
        <v>26.543134872417983</v>
      </c>
    </row>
    <row r="23" spans="1:7" x14ac:dyDescent="0.25">
      <c r="A23" s="1" t="s">
        <v>28</v>
      </c>
      <c r="B23" s="3">
        <v>4981</v>
      </c>
      <c r="C23" s="3">
        <f>VLOOKUP(A23,'[1]Pivot 2015'!$A$4:$B$29,2,FALSE)</f>
        <v>5947</v>
      </c>
      <c r="D23" s="3">
        <f>VLOOKUP($A23,'[1]Pivot Pop'!$A$4:$C$29,2,FALSE)</f>
        <v>158754</v>
      </c>
      <c r="E23" s="3">
        <f>VLOOKUP($A23,'[1]Pivot Pop'!$A$4:$C$29,3,FALSE)</f>
        <v>159553</v>
      </c>
      <c r="F23" s="4">
        <f t="shared" si="0"/>
        <v>31.871913270427626</v>
      </c>
      <c r="G23" s="4">
        <f t="shared" si="0"/>
        <v>26.829157558432822</v>
      </c>
    </row>
    <row r="24" spans="1:7" x14ac:dyDescent="0.25">
      <c r="A24" s="1" t="s">
        <v>29</v>
      </c>
      <c r="B24" s="3">
        <v>4439</v>
      </c>
      <c r="C24" s="3">
        <f>VLOOKUP(A24,'[1]Pivot 2015'!$A$4:$B$29,2,FALSE)</f>
        <v>4660</v>
      </c>
      <c r="D24" s="3">
        <f>VLOOKUP($A24,'[1]Pivot Pop'!$A$4:$C$29,2,FALSE)</f>
        <v>113795</v>
      </c>
      <c r="E24" s="3">
        <f>VLOOKUP($A24,'[1]Pivot Pop'!$A$4:$C$29,3,FALSE)</f>
        <v>116176</v>
      </c>
      <c r="F24" s="4">
        <f t="shared" si="0"/>
        <v>25.635278215814374</v>
      </c>
      <c r="G24" s="4">
        <f t="shared" si="0"/>
        <v>24.930472103004291</v>
      </c>
    </row>
    <row r="25" spans="1:7" x14ac:dyDescent="0.25">
      <c r="A25" s="1" t="s">
        <v>30</v>
      </c>
      <c r="B25" s="3">
        <v>1981</v>
      </c>
      <c r="C25" s="3">
        <f>VLOOKUP(A25,'[1]Pivot 2015'!$A$4:$B$29,2,FALSE)</f>
        <v>1768</v>
      </c>
      <c r="D25" s="3">
        <f>VLOOKUP($A25,'[1]Pivot Pop'!$A$4:$C$29,2,FALSE)</f>
        <v>86164</v>
      </c>
      <c r="E25" s="3">
        <f>VLOOKUP($A25,'[1]Pivot Pop'!$A$4:$C$29,3,FALSE)</f>
        <v>88770</v>
      </c>
      <c r="F25" s="4">
        <f t="shared" si="0"/>
        <v>43.495204442200908</v>
      </c>
      <c r="G25" s="4">
        <f t="shared" si="0"/>
        <v>50.209276018099544</v>
      </c>
    </row>
    <row r="26" spans="1:7" x14ac:dyDescent="0.25">
      <c r="A26" s="1" t="s">
        <v>31</v>
      </c>
      <c r="B26" s="3">
        <v>4429</v>
      </c>
      <c r="C26" s="3">
        <f>VLOOKUP(A26,'[1]Pivot 2015'!$A$4:$B$29,2,FALSE)</f>
        <v>4133</v>
      </c>
      <c r="D26" s="3">
        <f>VLOOKUP($A26,'[1]Pivot Pop'!$A$4:$C$29,2,FALSE)</f>
        <v>145320</v>
      </c>
      <c r="E26" s="3">
        <f>VLOOKUP($A26,'[1]Pivot Pop'!$A$4:$C$29,3,FALSE)</f>
        <v>149722</v>
      </c>
      <c r="F26" s="4">
        <f t="shared" si="0"/>
        <v>32.811018288552724</v>
      </c>
      <c r="G26" s="4">
        <f t="shared" si="0"/>
        <v>36.22598596661021</v>
      </c>
    </row>
    <row r="27" spans="1:7" x14ac:dyDescent="0.25">
      <c r="A27" s="1" t="s">
        <v>32</v>
      </c>
      <c r="B27" s="3">
        <v>4587</v>
      </c>
      <c r="C27" s="3">
        <f>VLOOKUP(A27,'[1]Pivot 2015'!$A$4:$B$29,2,FALSE)</f>
        <v>4827</v>
      </c>
      <c r="D27" s="3">
        <f>VLOOKUP($A27,'[1]Pivot Pop'!$A$4:$C$29,2,FALSE)</f>
        <v>136640</v>
      </c>
      <c r="E27" s="3">
        <f>VLOOKUP($A27,'[1]Pivot Pop'!$A$4:$C$29,3,FALSE)</f>
        <v>142425</v>
      </c>
      <c r="F27" s="4">
        <f t="shared" si="0"/>
        <v>29.788532810115544</v>
      </c>
      <c r="G27" s="4">
        <f t="shared" si="0"/>
        <v>29.505904288377874</v>
      </c>
    </row>
    <row r="28" spans="1:7" x14ac:dyDescent="0.25">
      <c r="A28" s="1" t="s">
        <v>33</v>
      </c>
      <c r="B28" s="3">
        <f>SUM(B2:B27)</f>
        <v>128014</v>
      </c>
      <c r="C28" s="3">
        <f t="shared" ref="C28:E28" si="1">SUM(C2:C27)</f>
        <v>137937</v>
      </c>
      <c r="D28" s="3">
        <f t="shared" si="1"/>
        <v>4588252</v>
      </c>
      <c r="E28" s="3">
        <f t="shared" si="1"/>
        <v>4761865</v>
      </c>
      <c r="F28" s="4">
        <f t="shared" ref="F28:G28" si="2">D28/B28</f>
        <v>35.841798553283233</v>
      </c>
      <c r="G28" s="4">
        <f t="shared" si="2"/>
        <v>34.522028172281551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Table</vt:lpstr>
    </vt:vector>
  </TitlesOfParts>
  <Company>Department of the Environment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DHPCLG</dc:creator>
  <cp:lastModifiedBy>DHPCLG</cp:lastModifiedBy>
  <dcterms:created xsi:type="dcterms:W3CDTF">2017-06-19T13:51:15Z</dcterms:created>
  <dcterms:modified xsi:type="dcterms:W3CDTF">2017-06-19T13:52:16Z</dcterms:modified>
</cp:coreProperties>
</file>