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using.cloud.gov.ie/apps/eDocs/S/HPLGRM005/Files/HPLGRM005-001-2020/Web updates/"/>
    </mc:Choice>
  </mc:AlternateContent>
  <bookViews>
    <workbookView xWindow="0" yWindow="0" windowWidth="19200" windowHeight="7050" tabRatio="775" firstSheet="7" activeTab="15"/>
  </bookViews>
  <sheets>
    <sheet name="SUMMARY 2005-TO DATE" sheetId="2" r:id="rId1"/>
    <sheet name="2005" sheetId="1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  <sheet name="2014" sheetId="11" r:id="rId11"/>
    <sheet name="2015" sheetId="12" r:id="rId12"/>
    <sheet name="2016" sheetId="13" r:id="rId13"/>
    <sheet name="2017" sheetId="14" r:id="rId14"/>
    <sheet name="2018" sheetId="15" r:id="rId15"/>
    <sheet name="2019" sheetId="16" r:id="rId16"/>
    <sheet name="2020" sheetId="17" r:id="rId17"/>
  </sheets>
  <definedNames>
    <definedName name="_xlnm.Print_Area" localSheetId="1">'2005'!$A$1:$G$48</definedName>
  </definedNames>
  <calcPr calcId="162913"/>
</workbook>
</file>

<file path=xl/calcChain.xml><?xml version="1.0" encoding="utf-8"?>
<calcChain xmlns="http://schemas.openxmlformats.org/spreadsheetml/2006/main">
  <c r="I35" i="17" l="1"/>
  <c r="H35" i="17"/>
  <c r="G35" i="17"/>
  <c r="F35" i="17"/>
  <c r="E35" i="17"/>
  <c r="D35" i="17"/>
  <c r="C35" i="17"/>
  <c r="B35" i="17"/>
  <c r="C36" i="16"/>
  <c r="D36" i="16"/>
  <c r="E36" i="16"/>
  <c r="F36" i="16"/>
  <c r="G36" i="16"/>
  <c r="B36" i="16" l="1"/>
  <c r="D36" i="15" l="1"/>
  <c r="F36" i="15" l="1"/>
  <c r="E36" i="15"/>
  <c r="C36" i="15"/>
  <c r="B36" i="15"/>
  <c r="O37" i="2" l="1"/>
  <c r="P34" i="2"/>
  <c r="P33" i="2"/>
  <c r="P32" i="2"/>
  <c r="P30" i="2"/>
  <c r="P29" i="2"/>
  <c r="P28" i="2"/>
  <c r="P27" i="2"/>
  <c r="P26" i="2" l="1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L37" i="2" l="1"/>
  <c r="N37" i="2" l="1"/>
  <c r="M37" i="2"/>
  <c r="K37" i="2"/>
  <c r="J37" i="2"/>
  <c r="H37" i="2"/>
  <c r="G37" i="2"/>
  <c r="F37" i="2"/>
  <c r="E37" i="2"/>
  <c r="D37" i="2"/>
  <c r="C37" i="2"/>
  <c r="B37" i="2"/>
  <c r="I36" i="2"/>
  <c r="P36" i="2" s="1"/>
  <c r="I35" i="2"/>
  <c r="P35" i="2" s="1"/>
  <c r="I34" i="2"/>
  <c r="I33" i="2"/>
  <c r="I32" i="2"/>
  <c r="I25" i="2"/>
  <c r="I23" i="2"/>
  <c r="I22" i="2"/>
  <c r="I21" i="2"/>
  <c r="I19" i="2"/>
  <c r="I17" i="2"/>
  <c r="I15" i="2"/>
  <c r="I14" i="2"/>
  <c r="I13" i="2"/>
  <c r="I12" i="2"/>
  <c r="I9" i="2"/>
  <c r="I8" i="2"/>
  <c r="I7" i="2"/>
  <c r="I6" i="2"/>
  <c r="I5" i="2"/>
  <c r="I4" i="2"/>
  <c r="I3" i="2"/>
  <c r="I2" i="2"/>
  <c r="I37" i="2" l="1"/>
  <c r="P37" i="2"/>
  <c r="C36" i="14" l="1"/>
  <c r="I36" i="14"/>
  <c r="H36" i="14"/>
  <c r="G36" i="14"/>
  <c r="F36" i="14"/>
  <c r="E36" i="14"/>
  <c r="D36" i="14"/>
  <c r="B36" i="14"/>
  <c r="I36" i="13" l="1"/>
  <c r="H36" i="13"/>
  <c r="G36" i="13"/>
  <c r="F36" i="13"/>
  <c r="E36" i="13"/>
  <c r="D36" i="13"/>
  <c r="C36" i="13"/>
  <c r="B36" i="13"/>
  <c r="I36" i="12"/>
  <c r="H36" i="12"/>
  <c r="G36" i="12"/>
  <c r="F36" i="12"/>
  <c r="E36" i="12"/>
  <c r="D36" i="12"/>
  <c r="C36" i="12"/>
  <c r="B36" i="12"/>
  <c r="I36" i="11"/>
  <c r="H36" i="11"/>
  <c r="G36" i="11"/>
  <c r="F36" i="11"/>
  <c r="E36" i="11"/>
  <c r="D36" i="11"/>
  <c r="C36" i="11"/>
  <c r="B36" i="11"/>
  <c r="I39" i="10" l="1"/>
  <c r="H39" i="10"/>
  <c r="G39" i="10"/>
  <c r="F39" i="10"/>
  <c r="E39" i="10"/>
  <c r="D39" i="10"/>
  <c r="C39" i="10"/>
  <c r="B39" i="10"/>
  <c r="I39" i="6" l="1"/>
  <c r="H39" i="6"/>
  <c r="G39" i="6"/>
  <c r="F39" i="6"/>
  <c r="E39" i="6"/>
  <c r="D39" i="6"/>
  <c r="C39" i="6"/>
  <c r="B39" i="6"/>
  <c r="I39" i="4" l="1"/>
  <c r="H39" i="4"/>
  <c r="G39" i="4"/>
  <c r="F39" i="4"/>
  <c r="E39" i="4"/>
  <c r="D39" i="4"/>
  <c r="C39" i="4"/>
  <c r="B39" i="4"/>
  <c r="H39" i="3"/>
  <c r="G39" i="3"/>
  <c r="F39" i="3"/>
  <c r="E39" i="3"/>
  <c r="D39" i="3"/>
  <c r="C39" i="3"/>
  <c r="B39" i="3"/>
  <c r="G39" i="1" l="1"/>
  <c r="F39" i="1"/>
  <c r="E39" i="1"/>
  <c r="D39" i="1"/>
  <c r="C39" i="1"/>
  <c r="B39" i="1"/>
</calcChain>
</file>

<file path=xl/comments1.xml><?xml version="1.0" encoding="utf-8"?>
<comments xmlns="http://schemas.openxmlformats.org/spreadsheetml/2006/main">
  <authors>
    <author>Malcolm Hillis - (DECLG)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Revised data received from LA 18/8/16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>Revised data received from LA 18/8/16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Revised data received from LA 18/8/16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Revised data received from LA 18/8/16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Revised data received from LA 18/8/16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Revised data received from LA 18/8/16</t>
        </r>
      </text>
    </comment>
    <comment ref="A27" authorId="0" shapeId="0">
      <text>
        <r>
          <rPr>
            <sz val="9"/>
            <color indexed="81"/>
            <rFont val="Tahoma"/>
            <family val="2"/>
          </rPr>
          <t>Revised data received from LA 18/8/16</t>
        </r>
      </text>
    </comment>
    <comment ref="A30" authorId="0" shapeId="0">
      <text>
        <r>
          <rPr>
            <sz val="9"/>
            <color indexed="81"/>
            <rFont val="Tahoma"/>
            <family val="2"/>
          </rPr>
          <t xml:space="preserve">Revised data received from LA 18/8/16 &amp; 6/10/16
</t>
        </r>
      </text>
    </comment>
    <comment ref="A33" authorId="0" shapeId="0">
      <text>
        <r>
          <rPr>
            <sz val="9"/>
            <color indexed="81"/>
            <rFont val="Tahoma"/>
            <family val="2"/>
          </rPr>
          <t>Revised data received from LA 18/8/16</t>
        </r>
      </text>
    </comment>
  </commentList>
</comments>
</file>

<file path=xl/comments2.xml><?xml version="1.0" encoding="utf-8"?>
<comments xmlns="http://schemas.openxmlformats.org/spreadsheetml/2006/main">
  <authors>
    <author>Tina Farrell</author>
  </authors>
  <commentList>
    <comment ref="A9" authorId="0" shapeId="0">
      <text>
        <r>
          <rPr>
            <b/>
            <sz val="9"/>
            <color indexed="81"/>
            <rFont val="Tahoma"/>
            <charset val="1"/>
          </rPr>
          <t>Tina Farrell:</t>
        </r>
        <r>
          <rPr>
            <sz val="9"/>
            <color indexed="81"/>
            <rFont val="Tahoma"/>
            <charset val="1"/>
          </rPr>
          <t xml:space="preserve">
Per updated data rec'd from DLR 31/7/18</t>
        </r>
      </text>
    </comment>
  </commentList>
</comments>
</file>

<file path=xl/sharedStrings.xml><?xml version="1.0" encoding="utf-8"?>
<sst xmlns="http://schemas.openxmlformats.org/spreadsheetml/2006/main" count="797" uniqueCount="133">
  <si>
    <t>Standards</t>
  </si>
  <si>
    <t>Rent Books</t>
  </si>
  <si>
    <t>County Councils</t>
  </si>
  <si>
    <t>Carlow</t>
  </si>
  <si>
    <t>Cavan</t>
  </si>
  <si>
    <t>Clare</t>
  </si>
  <si>
    <t>Cork</t>
  </si>
  <si>
    <t>Donegal</t>
  </si>
  <si>
    <t>Dun Laoghaire-Rathdown</t>
  </si>
  <si>
    <t>Fingal</t>
  </si>
  <si>
    <t>Galway</t>
  </si>
  <si>
    <t>Kerry</t>
  </si>
  <si>
    <t>Kildare</t>
  </si>
  <si>
    <t>Kilkenny</t>
  </si>
  <si>
    <t>Laois</t>
  </si>
  <si>
    <t xml:space="preserve">Leitrim </t>
  </si>
  <si>
    <t xml:space="preserve">Limerick </t>
  </si>
  <si>
    <t>Longford</t>
  </si>
  <si>
    <t>Louth</t>
  </si>
  <si>
    <t>Mayo</t>
  </si>
  <si>
    <t>Meath</t>
  </si>
  <si>
    <t>Monaghan</t>
  </si>
  <si>
    <t>North Tipperary</t>
  </si>
  <si>
    <t>Offaly</t>
  </si>
  <si>
    <t>Roscommon</t>
  </si>
  <si>
    <t>Sligo</t>
  </si>
  <si>
    <t>South Dublin</t>
  </si>
  <si>
    <t>South Tipperary</t>
  </si>
  <si>
    <t>Waterford</t>
  </si>
  <si>
    <t xml:space="preserve">Westmeath  </t>
  </si>
  <si>
    <t xml:space="preserve">Wexford </t>
  </si>
  <si>
    <t xml:space="preserve">Wicklow </t>
  </si>
  <si>
    <t xml:space="preserve">City Councils </t>
  </si>
  <si>
    <t xml:space="preserve"> </t>
  </si>
  <si>
    <t>TOTALS</t>
  </si>
  <si>
    <t>Dwellings inspected not meeting regulatory requirements</t>
  </si>
  <si>
    <t>Inspections Carried Out</t>
  </si>
  <si>
    <t>Legal action initiated</t>
  </si>
  <si>
    <t>Dwellings inspected where no Rent Books present</t>
  </si>
  <si>
    <t>Notices served</t>
  </si>
  <si>
    <t>Enforcement of Standards and Rent Books in 2005</t>
  </si>
  <si>
    <t>Enforcement of Standards and Rent Books in 2006</t>
  </si>
  <si>
    <t>Dwellings Inspected</t>
  </si>
  <si>
    <t>Notes:</t>
  </si>
  <si>
    <t>Cork City</t>
  </si>
  <si>
    <t>Dublin City</t>
  </si>
  <si>
    <t>Galway City</t>
  </si>
  <si>
    <t xml:space="preserve">Limerick City </t>
  </si>
  <si>
    <t>Waterford City</t>
  </si>
  <si>
    <t>Enforcement of Standards and Rent Books in 2007</t>
  </si>
  <si>
    <t>Enforcement of Standards and Rent Books in 2008</t>
  </si>
  <si>
    <t>Enforcement of Standards and Rent Books in 2009</t>
  </si>
  <si>
    <t>Enforcement of Standards and Rent Books in 2010</t>
  </si>
  <si>
    <t>Dwellings where notices were served on landlords for improvements  to be carried out</t>
  </si>
  <si>
    <t>Data on Dwellings where notices were served on landlords for improvements  to be carried out are not available for 2005 and 2006.</t>
  </si>
  <si>
    <t>Data on Dwellings inspected are not available for 2005.</t>
  </si>
  <si>
    <t>Enforcement of Standards and Rent Books in 2011</t>
  </si>
  <si>
    <t>Enforcement of Standards and Rent Books in 2012</t>
  </si>
  <si>
    <t>Enforcement of Standards and Rent Books in 2013</t>
  </si>
  <si>
    <t>Data from 2014 onwards is available on the website</t>
  </si>
  <si>
    <t>Enforcement of Standards and Rent Books in 2014</t>
  </si>
  <si>
    <t>Limerick City and County</t>
  </si>
  <si>
    <t>Tipperary</t>
  </si>
  <si>
    <t>Waterford City and County</t>
  </si>
  <si>
    <t>Enforcement of Standards and Rent Books in 2015</t>
  </si>
  <si>
    <t>Enforcement of Standards and Rent Books in 2016</t>
  </si>
  <si>
    <t>Inspections 
Carried Out</t>
  </si>
  <si>
    <t>Enforcement of Standards and Rent Books in 2017</t>
  </si>
  <si>
    <t xml:space="preserve">Local Authority </t>
  </si>
  <si>
    <t>Inspections 2005</t>
  </si>
  <si>
    <t>Inspections 2006</t>
  </si>
  <si>
    <t>Inspections 2007</t>
  </si>
  <si>
    <t>Inspections 2008</t>
  </si>
  <si>
    <t>Inspections 2009</t>
  </si>
  <si>
    <t>Inspections 2010</t>
  </si>
  <si>
    <t>Inspections 2011</t>
  </si>
  <si>
    <t xml:space="preserve">Inspections 2012   </t>
  </si>
  <si>
    <t>Inspections 2013</t>
  </si>
  <si>
    <t>Inspections 2014</t>
  </si>
  <si>
    <t>Inspections 2015</t>
  </si>
  <si>
    <t>Inspection 2016</t>
  </si>
  <si>
    <t>Total per LA</t>
  </si>
  <si>
    <t>Carlow County Council</t>
  </si>
  <si>
    <t>Cavan County Council</t>
  </si>
  <si>
    <t>Clare County Council</t>
  </si>
  <si>
    <t>Cork County Council</t>
  </si>
  <si>
    <t>Donegal County Council</t>
  </si>
  <si>
    <t xml:space="preserve">Dun Laoghaire-Rathdown </t>
  </si>
  <si>
    <t>Fingal County Council</t>
  </si>
  <si>
    <t>Galway County Council</t>
  </si>
  <si>
    <t>Kerry County Council</t>
  </si>
  <si>
    <t>Kildare County Council</t>
  </si>
  <si>
    <t>Kilkenny County Council</t>
  </si>
  <si>
    <t>Laois County Council</t>
  </si>
  <si>
    <t>Leitrim County Council</t>
  </si>
  <si>
    <t>Limerick County Council</t>
  </si>
  <si>
    <t>Longford County Council</t>
  </si>
  <si>
    <t>Louth County Council</t>
  </si>
  <si>
    <t>Mayo County Council</t>
  </si>
  <si>
    <t>Meath County Council</t>
  </si>
  <si>
    <t>Monaghan County Council</t>
  </si>
  <si>
    <t>North Tipperary County Council</t>
  </si>
  <si>
    <t>Offaly County Council</t>
  </si>
  <si>
    <t>Roscommon County Council</t>
  </si>
  <si>
    <t>Sligo County Council</t>
  </si>
  <si>
    <t>South Dublin County Council</t>
  </si>
  <si>
    <t>South Tipperary County Council</t>
  </si>
  <si>
    <t>Waterford County Council</t>
  </si>
  <si>
    <t>Westmeath County Council</t>
  </si>
  <si>
    <t>Wexford County Council</t>
  </si>
  <si>
    <t>Wicklow County Council</t>
  </si>
  <si>
    <t>City Councils</t>
  </si>
  <si>
    <t>Cork City Council</t>
  </si>
  <si>
    <t>Dublin City Council</t>
  </si>
  <si>
    <t>Galway City Council</t>
  </si>
  <si>
    <t>Limerick City Council</t>
  </si>
  <si>
    <t>Waterford City Council</t>
  </si>
  <si>
    <t>OVERALL Total Per Year</t>
  </si>
  <si>
    <t>Inspection 2017</t>
  </si>
  <si>
    <t>*</t>
  </si>
  <si>
    <t>*  Information not available</t>
  </si>
  <si>
    <t>Inspections 2018</t>
  </si>
  <si>
    <t xml:space="preserve">Waterford </t>
  </si>
  <si>
    <t>Enforcement of Minimum Standards in Rented Accommodation in 2018</t>
  </si>
  <si>
    <t>Improvement Letters issued to landlords for improvements  to be carried out</t>
  </si>
  <si>
    <t>Improvement Notices served on landlords for improvements  to be carried out</t>
  </si>
  <si>
    <t>Enforcement of Minimum Standards in Rented Accommodation in 2019</t>
  </si>
  <si>
    <t>Dwellings where Improvement Letters were issued/Improvement Notices were served on landlords for improvements  to be carried out</t>
  </si>
  <si>
    <t>Enforcement of Minimum Standards in Rented Accommodation in 2020</t>
  </si>
  <si>
    <t xml:space="preserve">Cork </t>
  </si>
  <si>
    <t>Physical on-site Inspections 
Carried Out</t>
  </si>
  <si>
    <t>Virtual Inspections 
Carried Out</t>
  </si>
  <si>
    <t>Total Inspections 
Carried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</si>
</sst>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Geneva"/>
    </font>
    <font>
      <sz val="10"/>
      <name val="Geneva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Geneva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Geneva"/>
    </font>
    <font>
      <sz val="20"/>
      <name val="Calibri"/>
      <family val="2"/>
      <scheme val="minor"/>
    </font>
    <font>
      <b/>
      <sz val="20"/>
      <name val="Geneva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0" fontId="2" fillId="0" borderId="0" applyFont="0" applyFill="0" applyBorder="0" applyAlignment="0" applyProtection="0"/>
    <xf numFmtId="0" fontId="1" fillId="0" borderId="0"/>
  </cellStyleXfs>
  <cellXfs count="222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5" xfId="0" applyFont="1" applyBorder="1"/>
    <xf numFmtId="3" fontId="4" fillId="0" borderId="0" xfId="0" applyNumberFormat="1" applyFont="1" applyBorder="1"/>
    <xf numFmtId="3" fontId="4" fillId="0" borderId="8" xfId="0" applyNumberFormat="1" applyFont="1" applyBorder="1"/>
    <xf numFmtId="3" fontId="4" fillId="0" borderId="7" xfId="0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3" fillId="0" borderId="0" xfId="1" applyNumberFormat="1" applyFont="1" applyBorder="1" applyAlignment="1"/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9" xfId="0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3" fontId="4" fillId="0" borderId="5" xfId="0" applyNumberFormat="1" applyFont="1" applyBorder="1" applyAlignment="1">
      <alignment wrapText="1"/>
    </xf>
    <xf numFmtId="3" fontId="4" fillId="0" borderId="5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3" fontId="4" fillId="0" borderId="5" xfId="0" applyNumberFormat="1" applyFont="1" applyBorder="1" applyAlignment="1"/>
    <xf numFmtId="3" fontId="4" fillId="0" borderId="0" xfId="0" applyNumberFormat="1" applyFont="1" applyBorder="1" applyAlignment="1"/>
    <xf numFmtId="3" fontId="4" fillId="0" borderId="8" xfId="0" applyNumberFormat="1" applyFont="1" applyBorder="1" applyAlignment="1"/>
    <xf numFmtId="3" fontId="4" fillId="0" borderId="7" xfId="0" applyNumberFormat="1" applyFont="1" applyBorder="1" applyAlignment="1"/>
    <xf numFmtId="3" fontId="4" fillId="0" borderId="0" xfId="1" applyNumberFormat="1" applyFont="1" applyBorder="1" applyAlignment="1"/>
    <xf numFmtId="3" fontId="4" fillId="0" borderId="8" xfId="1" applyNumberFormat="1" applyFont="1" applyBorder="1" applyAlignment="1"/>
    <xf numFmtId="3" fontId="4" fillId="0" borderId="7" xfId="1" applyNumberFormat="1" applyFont="1" applyBorder="1" applyAlignment="1"/>
    <xf numFmtId="3" fontId="3" fillId="0" borderId="10" xfId="1" applyNumberFormat="1" applyFont="1" applyBorder="1" applyAlignment="1"/>
    <xf numFmtId="3" fontId="3" fillId="0" borderId="13" xfId="1" applyNumberFormat="1" applyFont="1" applyBorder="1" applyAlignment="1"/>
    <xf numFmtId="3" fontId="3" fillId="0" borderId="12" xfId="1" applyNumberFormat="1" applyFont="1" applyBorder="1" applyAlignment="1"/>
    <xf numFmtId="0" fontId="4" fillId="0" borderId="0" xfId="1" applyFont="1" applyAlignment="1"/>
    <xf numFmtId="0" fontId="4" fillId="0" borderId="0" xfId="1" applyFont="1" applyBorder="1" applyAlignment="1"/>
    <xf numFmtId="3" fontId="3" fillId="0" borderId="9" xfId="0" applyNumberFormat="1" applyFont="1" applyBorder="1" applyAlignment="1"/>
    <xf numFmtId="3" fontId="3" fillId="0" borderId="10" xfId="0" applyNumberFormat="1" applyFont="1" applyBorder="1" applyAlignment="1"/>
    <xf numFmtId="3" fontId="3" fillId="0" borderId="11" xfId="0" applyNumberFormat="1" applyFont="1" applyBorder="1" applyAlignment="1"/>
    <xf numFmtId="3" fontId="3" fillId="0" borderId="12" xfId="0" applyNumberFormat="1" applyFont="1" applyBorder="1" applyAlignment="1"/>
    <xf numFmtId="3" fontId="3" fillId="0" borderId="13" xfId="0" applyNumberFormat="1" applyFont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/>
    <xf numFmtId="3" fontId="4" fillId="2" borderId="0" xfId="1" applyNumberFormat="1" applyFont="1" applyFill="1" applyBorder="1" applyAlignment="1"/>
    <xf numFmtId="3" fontId="3" fillId="2" borderId="0" xfId="1" applyNumberFormat="1" applyFont="1" applyFill="1" applyBorder="1" applyAlignment="1"/>
    <xf numFmtId="0" fontId="4" fillId="2" borderId="0" xfId="0" applyFont="1" applyFill="1" applyAlignment="1"/>
    <xf numFmtId="0" fontId="4" fillId="2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wrapText="1"/>
    </xf>
    <xf numFmtId="3" fontId="3" fillId="0" borderId="5" xfId="0" applyNumberFormat="1" applyFont="1" applyBorder="1" applyAlignment="1"/>
    <xf numFmtId="3" fontId="4" fillId="0" borderId="5" xfId="1" applyNumberFormat="1" applyFont="1" applyBorder="1" applyAlignment="1"/>
    <xf numFmtId="3" fontId="3" fillId="0" borderId="5" xfId="1" applyNumberFormat="1" applyFont="1" applyBorder="1" applyAlignment="1"/>
    <xf numFmtId="0" fontId="4" fillId="0" borderId="5" xfId="1" applyFont="1" applyBorder="1" applyAlignment="1"/>
    <xf numFmtId="3" fontId="3" fillId="0" borderId="9" xfId="1" applyNumberFormat="1" applyFont="1" applyBorder="1" applyAlignment="1"/>
    <xf numFmtId="0" fontId="4" fillId="0" borderId="19" xfId="0" applyFont="1" applyBorder="1"/>
    <xf numFmtId="0" fontId="3" fillId="0" borderId="20" xfId="0" applyFont="1" applyBorder="1"/>
    <xf numFmtId="0" fontId="4" fillId="0" borderId="20" xfId="0" applyFont="1" applyBorder="1"/>
    <xf numFmtId="0" fontId="3" fillId="0" borderId="21" xfId="0" applyFont="1" applyBorder="1"/>
    <xf numFmtId="3" fontId="4" fillId="0" borderId="5" xfId="0" applyNumberFormat="1" applyFont="1" applyBorder="1"/>
    <xf numFmtId="3" fontId="3" fillId="0" borderId="9" xfId="0" applyNumberFormat="1" applyFont="1" applyBorder="1"/>
    <xf numFmtId="0" fontId="5" fillId="0" borderId="0" xfId="0" applyFont="1"/>
    <xf numFmtId="0" fontId="0" fillId="0" borderId="20" xfId="0" applyBorder="1"/>
    <xf numFmtId="0" fontId="5" fillId="0" borderId="20" xfId="0" applyFont="1" applyBorder="1"/>
    <xf numFmtId="0" fontId="5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0" fillId="0" borderId="18" xfId="0" applyBorder="1"/>
    <xf numFmtId="0" fontId="5" fillId="0" borderId="22" xfId="0" applyFont="1" applyBorder="1"/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4" fillId="0" borderId="18" xfId="0" applyFont="1" applyBorder="1"/>
    <xf numFmtId="0" fontId="0" fillId="0" borderId="19" xfId="0" applyBorder="1"/>
    <xf numFmtId="3" fontId="4" fillId="0" borderId="1" xfId="0" applyNumberFormat="1" applyFont="1" applyBorder="1" applyAlignment="1"/>
    <xf numFmtId="3" fontId="4" fillId="0" borderId="2" xfId="0" applyNumberFormat="1" applyFont="1" applyBorder="1" applyAlignment="1"/>
    <xf numFmtId="3" fontId="4" fillId="0" borderId="14" xfId="0" applyNumberFormat="1" applyFont="1" applyBorder="1" applyAlignment="1"/>
    <xf numFmtId="3" fontId="4" fillId="0" borderId="3" xfId="0" applyNumberFormat="1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/>
    <xf numFmtId="3" fontId="4" fillId="0" borderId="1" xfId="1" applyNumberFormat="1" applyFont="1" applyBorder="1" applyAlignment="1"/>
    <xf numFmtId="3" fontId="4" fillId="0" borderId="2" xfId="1" applyNumberFormat="1" applyFont="1" applyBorder="1" applyAlignment="1"/>
    <xf numFmtId="3" fontId="4" fillId="0" borderId="14" xfId="1" applyNumberFormat="1" applyFont="1" applyBorder="1" applyAlignment="1"/>
    <xf numFmtId="3" fontId="4" fillId="0" borderId="3" xfId="1" applyNumberFormat="1" applyFont="1" applyBorder="1" applyAlignment="1"/>
    <xf numFmtId="0" fontId="3" fillId="0" borderId="20" xfId="0" applyFont="1" applyBorder="1" applyAlignment="1"/>
    <xf numFmtId="0" fontId="3" fillId="3" borderId="5" xfId="0" applyFont="1" applyFill="1" applyBorder="1" applyAlignment="1">
      <alignment wrapText="1"/>
    </xf>
    <xf numFmtId="0" fontId="4" fillId="0" borderId="5" xfId="0" applyFont="1" applyFill="1" applyBorder="1"/>
    <xf numFmtId="3" fontId="4" fillId="0" borderId="5" xfId="1" applyNumberFormat="1" applyFont="1" applyFill="1" applyBorder="1" applyAlignment="1"/>
    <xf numFmtId="3" fontId="4" fillId="0" borderId="0" xfId="1" applyNumberFormat="1" applyFont="1" applyFill="1" applyBorder="1" applyAlignment="1"/>
    <xf numFmtId="0" fontId="7" fillId="4" borderId="28" xfId="0" applyFont="1" applyFill="1" applyBorder="1" applyAlignment="1">
      <alignment wrapText="1"/>
    </xf>
    <xf numFmtId="0" fontId="7" fillId="4" borderId="29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3" fontId="8" fillId="0" borderId="32" xfId="0" applyNumberFormat="1" applyFont="1" applyBorder="1" applyAlignment="1">
      <alignment wrapText="1"/>
    </xf>
    <xf numFmtId="3" fontId="8" fillId="0" borderId="33" xfId="0" applyNumberFormat="1" applyFont="1" applyBorder="1" applyAlignment="1">
      <alignment wrapText="1"/>
    </xf>
    <xf numFmtId="3" fontId="8" fillId="0" borderId="33" xfId="0" applyNumberFormat="1" applyFont="1" applyFill="1" applyBorder="1" applyAlignment="1">
      <alignment wrapText="1"/>
    </xf>
    <xf numFmtId="3" fontId="8" fillId="0" borderId="34" xfId="0" applyNumberFormat="1" applyFont="1" applyFill="1" applyBorder="1" applyAlignment="1">
      <alignment wrapText="1"/>
    </xf>
    <xf numFmtId="3" fontId="7" fillId="0" borderId="35" xfId="0" applyNumberFormat="1" applyFont="1" applyFill="1" applyBorder="1" applyAlignment="1">
      <alignment wrapText="1"/>
    </xf>
    <xf numFmtId="0" fontId="8" fillId="0" borderId="32" xfId="0" applyFont="1" applyBorder="1" applyAlignment="1">
      <alignment wrapText="1"/>
    </xf>
    <xf numFmtId="3" fontId="8" fillId="0" borderId="32" xfId="0" applyNumberFormat="1" applyFont="1" applyFill="1" applyBorder="1" applyAlignment="1">
      <alignment wrapText="1"/>
    </xf>
    <xf numFmtId="0" fontId="8" fillId="0" borderId="36" xfId="0" applyFont="1" applyBorder="1" applyAlignment="1">
      <alignment wrapText="1"/>
    </xf>
    <xf numFmtId="3" fontId="8" fillId="0" borderId="37" xfId="0" applyNumberFormat="1" applyFont="1" applyBorder="1" applyAlignment="1">
      <alignment wrapText="1"/>
    </xf>
    <xf numFmtId="3" fontId="8" fillId="0" borderId="37" xfId="0" applyNumberFormat="1" applyFont="1" applyFill="1" applyBorder="1" applyAlignment="1">
      <alignment wrapText="1"/>
    </xf>
    <xf numFmtId="3" fontId="8" fillId="0" borderId="38" xfId="0" applyNumberFormat="1" applyFont="1" applyFill="1" applyBorder="1" applyAlignment="1">
      <alignment wrapText="1"/>
    </xf>
    <xf numFmtId="3" fontId="7" fillId="4" borderId="15" xfId="0" applyNumberFormat="1" applyFont="1" applyFill="1" applyBorder="1" applyAlignment="1">
      <alignment wrapText="1"/>
    </xf>
    <xf numFmtId="3" fontId="7" fillId="4" borderId="16" xfId="0" applyNumberFormat="1" applyFont="1" applyFill="1" applyBorder="1" applyAlignment="1">
      <alignment wrapText="1"/>
    </xf>
    <xf numFmtId="3" fontId="8" fillId="4" borderId="16" xfId="0" applyNumberFormat="1" applyFont="1" applyFill="1" applyBorder="1" applyAlignment="1">
      <alignment wrapText="1"/>
    </xf>
    <xf numFmtId="3" fontId="7" fillId="4" borderId="17" xfId="0" applyNumberFormat="1" applyFont="1" applyFill="1" applyBorder="1" applyAlignment="1">
      <alignment wrapText="1"/>
    </xf>
    <xf numFmtId="3" fontId="8" fillId="0" borderId="39" xfId="0" applyNumberFormat="1" applyFont="1" applyBorder="1" applyAlignment="1">
      <alignment wrapText="1"/>
    </xf>
    <xf numFmtId="3" fontId="8" fillId="0" borderId="40" xfId="0" applyNumberFormat="1" applyFont="1" applyBorder="1" applyAlignment="1">
      <alignment wrapText="1"/>
    </xf>
    <xf numFmtId="3" fontId="8" fillId="0" borderId="40" xfId="0" applyNumberFormat="1" applyFont="1" applyFill="1" applyBorder="1" applyAlignment="1">
      <alignment wrapText="1"/>
    </xf>
    <xf numFmtId="3" fontId="8" fillId="0" borderId="25" xfId="0" applyNumberFormat="1" applyFont="1" applyFill="1" applyBorder="1" applyAlignment="1">
      <alignment wrapText="1"/>
    </xf>
    <xf numFmtId="3" fontId="8" fillId="0" borderId="38" xfId="0" applyNumberFormat="1" applyFont="1" applyBorder="1" applyAlignment="1">
      <alignment wrapText="1"/>
    </xf>
    <xf numFmtId="0" fontId="7" fillId="4" borderId="41" xfId="0" applyFont="1" applyFill="1" applyBorder="1" applyAlignment="1">
      <alignment wrapText="1"/>
    </xf>
    <xf numFmtId="3" fontId="7" fillId="4" borderId="42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vertical="center" wrapText="1"/>
    </xf>
    <xf numFmtId="1" fontId="7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wrapText="1"/>
    </xf>
    <xf numFmtId="1" fontId="7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3" fontId="4" fillId="0" borderId="0" xfId="1" applyNumberFormat="1" applyFont="1" applyBorder="1" applyAlignment="1">
      <alignment horizontal="right"/>
    </xf>
    <xf numFmtId="0" fontId="11" fillId="0" borderId="0" xfId="0" applyFont="1" applyFill="1" applyBorder="1"/>
    <xf numFmtId="3" fontId="7" fillId="5" borderId="42" xfId="0" applyNumberFormat="1" applyFont="1" applyFill="1" applyBorder="1" applyAlignment="1">
      <alignment wrapText="1"/>
    </xf>
    <xf numFmtId="3" fontId="7" fillId="5" borderId="16" xfId="0" applyNumberFormat="1" applyFont="1" applyFill="1" applyBorder="1" applyAlignment="1">
      <alignment wrapText="1"/>
    </xf>
    <xf numFmtId="0" fontId="7" fillId="5" borderId="30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3" fillId="0" borderId="0" xfId="0" applyFont="1"/>
    <xf numFmtId="0" fontId="14" fillId="0" borderId="1" xfId="0" applyFont="1" applyBorder="1" applyAlignment="1">
      <alignment horizontal="center"/>
    </xf>
    <xf numFmtId="0" fontId="12" fillId="3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4" fillId="0" borderId="5" xfId="0" applyFont="1" applyBorder="1"/>
    <xf numFmtId="3" fontId="14" fillId="0" borderId="5" xfId="1" applyNumberFormat="1" applyFont="1" applyBorder="1" applyAlignment="1"/>
    <xf numFmtId="3" fontId="14" fillId="0" borderId="0" xfId="1" applyNumberFormat="1" applyFont="1" applyBorder="1" applyAlignment="1"/>
    <xf numFmtId="3" fontId="14" fillId="0" borderId="8" xfId="1" applyNumberFormat="1" applyFont="1" applyBorder="1" applyAlignment="1"/>
    <xf numFmtId="3" fontId="14" fillId="0" borderId="7" xfId="1" applyNumberFormat="1" applyFont="1" applyBorder="1" applyAlignment="1"/>
    <xf numFmtId="0" fontId="14" fillId="0" borderId="5" xfId="0" applyFont="1" applyFill="1" applyBorder="1"/>
    <xf numFmtId="0" fontId="12" fillId="0" borderId="5" xfId="0" applyFont="1" applyBorder="1" applyAlignment="1"/>
    <xf numFmtId="3" fontId="12" fillId="0" borderId="5" xfId="1" applyNumberFormat="1" applyFont="1" applyBorder="1" applyAlignment="1"/>
    <xf numFmtId="0" fontId="12" fillId="0" borderId="9" xfId="0" applyFont="1" applyBorder="1"/>
    <xf numFmtId="3" fontId="12" fillId="0" borderId="9" xfId="1" applyNumberFormat="1" applyFont="1" applyBorder="1" applyAlignment="1"/>
    <xf numFmtId="3" fontId="12" fillId="0" borderId="10" xfId="1" applyNumberFormat="1" applyFont="1" applyBorder="1" applyAlignment="1"/>
    <xf numFmtId="3" fontId="12" fillId="0" borderId="13" xfId="1" applyNumberFormat="1" applyFont="1" applyBorder="1" applyAlignment="1"/>
    <xf numFmtId="3" fontId="12" fillId="0" borderId="12" xfId="1" applyNumberFormat="1" applyFont="1" applyBorder="1" applyAlignment="1"/>
    <xf numFmtId="0" fontId="15" fillId="0" borderId="0" xfId="0" applyFont="1"/>
    <xf numFmtId="3" fontId="14" fillId="0" borderId="0" xfId="1" applyNumberFormat="1" applyFont="1" applyFill="1" applyBorder="1" applyAlignment="1"/>
    <xf numFmtId="0" fontId="16" fillId="0" borderId="15" xfId="0" applyFont="1" applyBorder="1" applyAlignment="1">
      <alignment horizontal="center" wrapText="1"/>
    </xf>
    <xf numFmtId="0" fontId="0" fillId="0" borderId="0" xfId="0" applyFont="1"/>
    <xf numFmtId="0" fontId="17" fillId="0" borderId="1" xfId="0" applyFont="1" applyBorder="1" applyAlignment="1">
      <alignment horizontal="center"/>
    </xf>
    <xf numFmtId="0" fontId="16" fillId="3" borderId="5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7" fillId="0" borderId="5" xfId="0" applyFont="1" applyBorder="1"/>
    <xf numFmtId="3" fontId="17" fillId="0" borderId="5" xfId="1" applyNumberFormat="1" applyFont="1" applyBorder="1" applyAlignment="1"/>
    <xf numFmtId="3" fontId="17" fillId="0" borderId="0" xfId="1" applyNumberFormat="1" applyFont="1" applyBorder="1" applyAlignment="1"/>
    <xf numFmtId="3" fontId="17" fillId="0" borderId="8" xfId="1" applyNumberFormat="1" applyFont="1" applyBorder="1" applyAlignment="1"/>
    <xf numFmtId="0" fontId="17" fillId="0" borderId="5" xfId="0" applyFont="1" applyFill="1" applyBorder="1"/>
    <xf numFmtId="0" fontId="16" fillId="0" borderId="5" xfId="0" applyFont="1" applyBorder="1" applyAlignment="1"/>
    <xf numFmtId="3" fontId="16" fillId="0" borderId="5" xfId="1" applyNumberFormat="1" applyFont="1" applyBorder="1" applyAlignment="1"/>
    <xf numFmtId="0" fontId="16" fillId="0" borderId="9" xfId="0" applyFont="1" applyBorder="1"/>
    <xf numFmtId="0" fontId="16" fillId="0" borderId="8" xfId="0" applyFont="1" applyBorder="1" applyAlignment="1">
      <alignment wrapText="1"/>
    </xf>
    <xf numFmtId="3" fontId="17" fillId="0" borderId="6" xfId="1" applyNumberFormat="1" applyFont="1" applyBorder="1" applyAlignment="1"/>
    <xf numFmtId="3" fontId="16" fillId="0" borderId="8" xfId="1" applyNumberFormat="1" applyFont="1" applyBorder="1" applyAlignment="1"/>
    <xf numFmtId="3" fontId="16" fillId="0" borderId="25" xfId="1" applyNumberFormat="1" applyFont="1" applyBorder="1" applyAlignment="1"/>
    <xf numFmtId="3" fontId="16" fillId="0" borderId="23" xfId="1" applyNumberFormat="1" applyFont="1" applyBorder="1" applyAlignment="1"/>
    <xf numFmtId="3" fontId="16" fillId="0" borderId="24" xfId="1" applyNumberFormat="1" applyFont="1" applyBorder="1" applyAlignment="1"/>
    <xf numFmtId="3" fontId="16" fillId="0" borderId="27" xfId="1" applyNumberFormat="1" applyFont="1" applyBorder="1" applyAlignment="1"/>
    <xf numFmtId="0" fontId="16" fillId="0" borderId="38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0" fillId="0" borderId="6" xfId="0" applyFont="1" applyBorder="1"/>
    <xf numFmtId="0" fontId="16" fillId="0" borderId="20" xfId="0" applyFont="1" applyBorder="1" applyAlignment="1"/>
    <xf numFmtId="0" fontId="17" fillId="0" borderId="20" xfId="0" applyFont="1" applyBorder="1"/>
    <xf numFmtId="3" fontId="16" fillId="0" borderId="20" xfId="1" applyNumberFormat="1" applyFont="1" applyBorder="1" applyAlignment="1"/>
    <xf numFmtId="3" fontId="17" fillId="0" borderId="20" xfId="1" applyNumberFormat="1" applyFont="1" applyBorder="1" applyAlignment="1"/>
    <xf numFmtId="3" fontId="16" fillId="0" borderId="15" xfId="1" applyNumberFormat="1" applyFont="1" applyBorder="1" applyAlignment="1"/>
    <xf numFmtId="0" fontId="16" fillId="3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3" fontId="17" fillId="0" borderId="37" xfId="1" applyNumberFormat="1" applyFont="1" applyBorder="1" applyAlignment="1"/>
    <xf numFmtId="3" fontId="17" fillId="0" borderId="46" xfId="1" applyNumberFormat="1" applyFont="1" applyBorder="1" applyAlignment="1"/>
    <xf numFmtId="3" fontId="17" fillId="3" borderId="5" xfId="1" applyNumberFormat="1" applyFont="1" applyFill="1" applyBorder="1" applyAlignment="1"/>
    <xf numFmtId="0" fontId="16" fillId="2" borderId="33" xfId="0" applyFont="1" applyFill="1" applyBorder="1" applyAlignment="1">
      <alignment wrapText="1"/>
    </xf>
    <xf numFmtId="3" fontId="17" fillId="2" borderId="5" xfId="1" applyNumberFormat="1" applyFont="1" applyFill="1" applyBorder="1" applyAlignment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6" fillId="0" borderId="45" xfId="0" applyFont="1" applyBorder="1" applyAlignment="1">
      <alignment horizontal="center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161925</xdr:rowOff>
    </xdr:to>
    <xdr:pic>
      <xdr:nvPicPr>
        <xdr:cNvPr id="4" name="Picture 5" descr="Department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A17" zoomScaleNormal="100" workbookViewId="0">
      <selection activeCell="P37" sqref="P37"/>
    </sheetView>
  </sheetViews>
  <sheetFormatPr defaultColWidth="14.26953125" defaultRowHeight="12.5"/>
  <cols>
    <col min="1" max="1" width="14.26953125" style="109" customWidth="1"/>
    <col min="2" max="2" width="12.26953125" style="109" hidden="1" customWidth="1"/>
    <col min="3" max="3" width="12.26953125" style="138" hidden="1" customWidth="1"/>
    <col min="4" max="7" width="12.26953125" style="109" hidden="1" customWidth="1"/>
    <col min="8" max="11" width="12.26953125" style="109" customWidth="1"/>
    <col min="12" max="12" width="12.26953125" style="138" customWidth="1"/>
    <col min="13" max="16" width="12.26953125" style="109" customWidth="1"/>
    <col min="17" max="16384" width="14.26953125" style="109"/>
  </cols>
  <sheetData>
    <row r="1" spans="1:16" ht="26">
      <c r="A1" s="105" t="s">
        <v>68</v>
      </c>
      <c r="B1" s="106" t="s">
        <v>69</v>
      </c>
      <c r="C1" s="106" t="s">
        <v>70</v>
      </c>
      <c r="D1" s="106" t="s">
        <v>71</v>
      </c>
      <c r="E1" s="106" t="s">
        <v>72</v>
      </c>
      <c r="F1" s="106" t="s">
        <v>73</v>
      </c>
      <c r="G1" s="106" t="s">
        <v>74</v>
      </c>
      <c r="H1" s="106" t="s">
        <v>75</v>
      </c>
      <c r="I1" s="107" t="s">
        <v>76</v>
      </c>
      <c r="J1" s="107" t="s">
        <v>77</v>
      </c>
      <c r="K1" s="107" t="s">
        <v>78</v>
      </c>
      <c r="L1" s="143" t="s">
        <v>79</v>
      </c>
      <c r="M1" s="107" t="s">
        <v>80</v>
      </c>
      <c r="N1" s="107" t="s">
        <v>118</v>
      </c>
      <c r="O1" s="107" t="s">
        <v>121</v>
      </c>
      <c r="P1" s="108" t="s">
        <v>81</v>
      </c>
    </row>
    <row r="2" spans="1:16" ht="25.5">
      <c r="A2" s="110" t="s">
        <v>82</v>
      </c>
      <c r="B2" s="111">
        <v>0</v>
      </c>
      <c r="C2" s="112">
        <v>39</v>
      </c>
      <c r="D2" s="111">
        <v>78</v>
      </c>
      <c r="E2" s="112">
        <v>188</v>
      </c>
      <c r="F2" s="112">
        <v>182</v>
      </c>
      <c r="G2" s="112">
        <v>253</v>
      </c>
      <c r="H2" s="112">
        <v>176</v>
      </c>
      <c r="I2" s="113">
        <f>105+275</f>
        <v>380</v>
      </c>
      <c r="J2" s="113">
        <v>215</v>
      </c>
      <c r="K2" s="113">
        <v>438</v>
      </c>
      <c r="L2" s="113">
        <v>305</v>
      </c>
      <c r="M2" s="113">
        <v>384</v>
      </c>
      <c r="N2" s="113">
        <v>346</v>
      </c>
      <c r="O2" s="113">
        <v>412</v>
      </c>
      <c r="P2" s="114">
        <f t="shared" ref="P2:P30" si="0">SUM(B2:O2)</f>
        <v>3396</v>
      </c>
    </row>
    <row r="3" spans="1:16" ht="25.5">
      <c r="A3" s="115" t="s">
        <v>83</v>
      </c>
      <c r="B3" s="111">
        <v>0</v>
      </c>
      <c r="C3" s="112">
        <v>1</v>
      </c>
      <c r="D3" s="111">
        <v>213</v>
      </c>
      <c r="E3" s="112">
        <v>642</v>
      </c>
      <c r="F3" s="112">
        <v>624</v>
      </c>
      <c r="G3" s="112">
        <v>663</v>
      </c>
      <c r="H3" s="112">
        <v>548</v>
      </c>
      <c r="I3" s="113">
        <f>370+367</f>
        <v>737</v>
      </c>
      <c r="J3" s="113">
        <v>682</v>
      </c>
      <c r="K3" s="113">
        <v>808</v>
      </c>
      <c r="L3" s="113">
        <v>633</v>
      </c>
      <c r="M3" s="113">
        <v>812</v>
      </c>
      <c r="N3" s="113">
        <v>522</v>
      </c>
      <c r="O3" s="113">
        <v>635</v>
      </c>
      <c r="P3" s="114">
        <f t="shared" si="0"/>
        <v>7520</v>
      </c>
    </row>
    <row r="4" spans="1:16" ht="25.5">
      <c r="A4" s="115" t="s">
        <v>84</v>
      </c>
      <c r="B4" s="111">
        <v>0</v>
      </c>
      <c r="C4" s="112">
        <v>174</v>
      </c>
      <c r="D4" s="111">
        <v>197</v>
      </c>
      <c r="E4" s="112">
        <v>197</v>
      </c>
      <c r="F4" s="112">
        <v>601</v>
      </c>
      <c r="G4" s="112">
        <v>450</v>
      </c>
      <c r="H4" s="112">
        <v>403</v>
      </c>
      <c r="I4" s="113">
        <f>655+188</f>
        <v>843</v>
      </c>
      <c r="J4" s="113">
        <v>668</v>
      </c>
      <c r="K4" s="113">
        <v>576</v>
      </c>
      <c r="L4" s="113">
        <v>569</v>
      </c>
      <c r="M4" s="113">
        <v>676</v>
      </c>
      <c r="N4" s="113">
        <v>553</v>
      </c>
      <c r="O4" s="113">
        <v>554</v>
      </c>
      <c r="P4" s="114">
        <f t="shared" si="0"/>
        <v>6461</v>
      </c>
    </row>
    <row r="5" spans="1:16" ht="25.5">
      <c r="A5" s="110" t="s">
        <v>85</v>
      </c>
      <c r="B5" s="111">
        <v>0</v>
      </c>
      <c r="C5" s="112">
        <v>1</v>
      </c>
      <c r="D5" s="111">
        <v>348</v>
      </c>
      <c r="E5" s="112">
        <v>801</v>
      </c>
      <c r="F5" s="112">
        <v>933</v>
      </c>
      <c r="G5" s="112">
        <v>1482</v>
      </c>
      <c r="H5" s="112">
        <v>1142</v>
      </c>
      <c r="I5" s="113">
        <f>324+411</f>
        <v>735</v>
      </c>
      <c r="J5" s="113">
        <v>874</v>
      </c>
      <c r="K5" s="113">
        <v>844</v>
      </c>
      <c r="L5" s="113">
        <v>632</v>
      </c>
      <c r="M5" s="113">
        <v>828</v>
      </c>
      <c r="N5" s="113">
        <v>1213</v>
      </c>
      <c r="O5" s="113">
        <v>898</v>
      </c>
      <c r="P5" s="114">
        <f t="shared" si="0"/>
        <v>10731</v>
      </c>
    </row>
    <row r="6" spans="1:16" ht="25.5">
      <c r="A6" s="115" t="s">
        <v>86</v>
      </c>
      <c r="B6" s="111">
        <v>0</v>
      </c>
      <c r="C6" s="112">
        <v>1102</v>
      </c>
      <c r="D6" s="111">
        <v>464</v>
      </c>
      <c r="E6" s="112">
        <v>438</v>
      </c>
      <c r="F6" s="112">
        <v>505</v>
      </c>
      <c r="G6" s="112">
        <v>568</v>
      </c>
      <c r="H6" s="112">
        <v>563</v>
      </c>
      <c r="I6" s="113">
        <f>287+245</f>
        <v>532</v>
      </c>
      <c r="J6" s="113">
        <v>550</v>
      </c>
      <c r="K6" s="113">
        <v>576</v>
      </c>
      <c r="L6" s="113">
        <v>522</v>
      </c>
      <c r="M6" s="113">
        <v>538</v>
      </c>
      <c r="N6" s="113">
        <v>918</v>
      </c>
      <c r="O6" s="113">
        <v>1115</v>
      </c>
      <c r="P6" s="114">
        <f t="shared" si="0"/>
        <v>8391</v>
      </c>
    </row>
    <row r="7" spans="1:16" ht="25.5">
      <c r="A7" s="110" t="s">
        <v>87</v>
      </c>
      <c r="B7" s="111">
        <v>650</v>
      </c>
      <c r="C7" s="112">
        <v>281</v>
      </c>
      <c r="D7" s="111">
        <v>410</v>
      </c>
      <c r="E7" s="112">
        <v>746</v>
      </c>
      <c r="F7" s="112">
        <v>940</v>
      </c>
      <c r="G7" s="112">
        <v>1072</v>
      </c>
      <c r="H7" s="112">
        <v>551</v>
      </c>
      <c r="I7" s="113">
        <f>257+288</f>
        <v>545</v>
      </c>
      <c r="J7" s="113">
        <v>615</v>
      </c>
      <c r="K7" s="113">
        <v>537</v>
      </c>
      <c r="L7" s="113">
        <v>416</v>
      </c>
      <c r="M7" s="113">
        <v>448</v>
      </c>
      <c r="N7" s="113">
        <v>554</v>
      </c>
      <c r="O7" s="113">
        <v>1541</v>
      </c>
      <c r="P7" s="114">
        <f t="shared" si="0"/>
        <v>9306</v>
      </c>
    </row>
    <row r="8" spans="1:16" ht="25.5">
      <c r="A8" s="110" t="s">
        <v>88</v>
      </c>
      <c r="B8" s="111">
        <v>719</v>
      </c>
      <c r="C8" s="112">
        <v>675</v>
      </c>
      <c r="D8" s="111">
        <v>617</v>
      </c>
      <c r="E8" s="112">
        <v>376</v>
      </c>
      <c r="F8" s="112">
        <v>420</v>
      </c>
      <c r="G8" s="112">
        <v>370</v>
      </c>
      <c r="H8" s="112">
        <v>319</v>
      </c>
      <c r="I8" s="113">
        <f>208+172</f>
        <v>380</v>
      </c>
      <c r="J8" s="113">
        <v>435</v>
      </c>
      <c r="K8" s="113">
        <v>357</v>
      </c>
      <c r="L8" s="113">
        <v>311</v>
      </c>
      <c r="M8" s="113">
        <v>404</v>
      </c>
      <c r="N8" s="113">
        <v>811</v>
      </c>
      <c r="O8" s="113">
        <v>2774</v>
      </c>
      <c r="P8" s="114">
        <f t="shared" si="0"/>
        <v>8968</v>
      </c>
    </row>
    <row r="9" spans="1:16" ht="25.5">
      <c r="A9" s="110" t="s">
        <v>89</v>
      </c>
      <c r="B9" s="111">
        <v>0</v>
      </c>
      <c r="C9" s="112">
        <v>86</v>
      </c>
      <c r="D9" s="111">
        <v>126</v>
      </c>
      <c r="E9" s="112">
        <v>181</v>
      </c>
      <c r="F9" s="112">
        <v>525</v>
      </c>
      <c r="G9" s="112">
        <v>320</v>
      </c>
      <c r="H9" s="112">
        <v>182</v>
      </c>
      <c r="I9" s="113">
        <f>42+25</f>
        <v>67</v>
      </c>
      <c r="J9" s="113">
        <v>104</v>
      </c>
      <c r="K9" s="113">
        <v>62</v>
      </c>
      <c r="L9" s="113">
        <v>91</v>
      </c>
      <c r="M9" s="113">
        <v>30</v>
      </c>
      <c r="N9" s="113">
        <v>1120</v>
      </c>
      <c r="O9" s="113">
        <v>770</v>
      </c>
      <c r="P9" s="114">
        <f t="shared" si="0"/>
        <v>3664</v>
      </c>
    </row>
    <row r="10" spans="1:16" ht="25.5">
      <c r="A10" s="115" t="s">
        <v>90</v>
      </c>
      <c r="B10" s="111">
        <v>2</v>
      </c>
      <c r="C10" s="112">
        <v>242</v>
      </c>
      <c r="D10" s="111">
        <v>354</v>
      </c>
      <c r="E10" s="112">
        <v>428</v>
      </c>
      <c r="F10" s="112">
        <v>296</v>
      </c>
      <c r="G10" s="112">
        <v>342</v>
      </c>
      <c r="H10" s="112">
        <v>286</v>
      </c>
      <c r="I10" s="113">
        <v>814</v>
      </c>
      <c r="J10" s="113">
        <v>938</v>
      </c>
      <c r="K10" s="113">
        <v>714</v>
      </c>
      <c r="L10" s="113">
        <v>2454</v>
      </c>
      <c r="M10" s="113">
        <v>1105</v>
      </c>
      <c r="N10" s="113">
        <v>758</v>
      </c>
      <c r="O10" s="113">
        <v>947</v>
      </c>
      <c r="P10" s="114">
        <f t="shared" si="0"/>
        <v>9680</v>
      </c>
    </row>
    <row r="11" spans="1:16" ht="25.5">
      <c r="A11" s="116" t="s">
        <v>91</v>
      </c>
      <c r="B11" s="112">
        <v>0</v>
      </c>
      <c r="C11" s="112">
        <v>220</v>
      </c>
      <c r="D11" s="112">
        <v>292</v>
      </c>
      <c r="E11" s="112">
        <v>301</v>
      </c>
      <c r="F11" s="112">
        <v>1179</v>
      </c>
      <c r="G11" s="112">
        <v>1259</v>
      </c>
      <c r="H11" s="112">
        <v>694</v>
      </c>
      <c r="I11" s="113">
        <v>692</v>
      </c>
      <c r="J11" s="113">
        <v>503</v>
      </c>
      <c r="K11" s="113">
        <v>689</v>
      </c>
      <c r="L11" s="113">
        <v>544</v>
      </c>
      <c r="M11" s="113">
        <v>430</v>
      </c>
      <c r="N11" s="113">
        <v>446</v>
      </c>
      <c r="O11" s="113">
        <v>597</v>
      </c>
      <c r="P11" s="114">
        <f t="shared" si="0"/>
        <v>7846</v>
      </c>
    </row>
    <row r="12" spans="1:16" ht="25.5">
      <c r="A12" s="115" t="s">
        <v>92</v>
      </c>
      <c r="B12" s="111">
        <v>3</v>
      </c>
      <c r="C12" s="112">
        <v>42</v>
      </c>
      <c r="D12" s="111">
        <v>62</v>
      </c>
      <c r="E12" s="112">
        <v>63</v>
      </c>
      <c r="F12" s="112">
        <v>151</v>
      </c>
      <c r="G12" s="112">
        <v>85</v>
      </c>
      <c r="H12" s="112">
        <v>390</v>
      </c>
      <c r="I12" s="113">
        <f>160+113</f>
        <v>273</v>
      </c>
      <c r="J12" s="113">
        <v>233</v>
      </c>
      <c r="K12" s="113">
        <v>513</v>
      </c>
      <c r="L12" s="113">
        <v>476</v>
      </c>
      <c r="M12" s="113">
        <v>414</v>
      </c>
      <c r="N12" s="113">
        <v>901</v>
      </c>
      <c r="O12" s="113">
        <v>514</v>
      </c>
      <c r="P12" s="114">
        <f t="shared" si="0"/>
        <v>4120</v>
      </c>
    </row>
    <row r="13" spans="1:16" ht="25.5">
      <c r="A13" s="115" t="s">
        <v>93</v>
      </c>
      <c r="B13" s="111">
        <v>0</v>
      </c>
      <c r="C13" s="112">
        <v>9</v>
      </c>
      <c r="D13" s="111">
        <v>51</v>
      </c>
      <c r="E13" s="112">
        <v>101</v>
      </c>
      <c r="F13" s="112">
        <v>40</v>
      </c>
      <c r="G13" s="112">
        <v>288</v>
      </c>
      <c r="H13" s="112">
        <v>330</v>
      </c>
      <c r="I13" s="113">
        <f>163+83</f>
        <v>246</v>
      </c>
      <c r="J13" s="113">
        <v>195</v>
      </c>
      <c r="K13" s="113">
        <v>190</v>
      </c>
      <c r="L13" s="113">
        <v>92</v>
      </c>
      <c r="M13" s="113">
        <v>50</v>
      </c>
      <c r="N13" s="113">
        <v>166</v>
      </c>
      <c r="O13" s="113">
        <v>328</v>
      </c>
      <c r="P13" s="114">
        <f t="shared" si="0"/>
        <v>2086</v>
      </c>
    </row>
    <row r="14" spans="1:16" ht="25.5">
      <c r="A14" s="115" t="s">
        <v>94</v>
      </c>
      <c r="B14" s="111">
        <v>389</v>
      </c>
      <c r="C14" s="112">
        <v>202</v>
      </c>
      <c r="D14" s="111">
        <v>220</v>
      </c>
      <c r="E14" s="112">
        <v>205</v>
      </c>
      <c r="F14" s="112">
        <v>200</v>
      </c>
      <c r="G14" s="112">
        <v>135</v>
      </c>
      <c r="H14" s="112">
        <v>222</v>
      </c>
      <c r="I14" s="113">
        <f>66+0</f>
        <v>66</v>
      </c>
      <c r="J14" s="113">
        <v>50</v>
      </c>
      <c r="K14" s="113">
        <v>65</v>
      </c>
      <c r="L14" s="113">
        <v>85</v>
      </c>
      <c r="M14" s="113">
        <v>66</v>
      </c>
      <c r="N14" s="113">
        <v>112</v>
      </c>
      <c r="O14" s="113">
        <v>175</v>
      </c>
      <c r="P14" s="114">
        <f t="shared" si="0"/>
        <v>2192</v>
      </c>
    </row>
    <row r="15" spans="1:16" ht="25.5">
      <c r="A15" s="110" t="s">
        <v>95</v>
      </c>
      <c r="B15" s="111">
        <v>0</v>
      </c>
      <c r="C15" s="112">
        <v>0</v>
      </c>
      <c r="D15" s="111">
        <v>217</v>
      </c>
      <c r="E15" s="112">
        <v>188</v>
      </c>
      <c r="F15" s="112">
        <v>245</v>
      </c>
      <c r="G15" s="112">
        <v>324</v>
      </c>
      <c r="H15" s="112">
        <v>244</v>
      </c>
      <c r="I15" s="113">
        <f>72+77</f>
        <v>149</v>
      </c>
      <c r="J15" s="113">
        <v>127</v>
      </c>
      <c r="K15" s="113">
        <v>424</v>
      </c>
      <c r="L15" s="113">
        <v>1014</v>
      </c>
      <c r="M15" s="113">
        <v>1407</v>
      </c>
      <c r="N15" s="113">
        <v>1052</v>
      </c>
      <c r="O15" s="113">
        <v>1228</v>
      </c>
      <c r="P15" s="114">
        <f t="shared" si="0"/>
        <v>6619</v>
      </c>
    </row>
    <row r="16" spans="1:16" ht="25.5">
      <c r="A16" s="115" t="s">
        <v>96</v>
      </c>
      <c r="B16" s="111">
        <v>89</v>
      </c>
      <c r="C16" s="112">
        <v>192</v>
      </c>
      <c r="D16" s="111">
        <v>334</v>
      </c>
      <c r="E16" s="112">
        <v>462</v>
      </c>
      <c r="F16" s="112">
        <v>313</v>
      </c>
      <c r="G16" s="112">
        <v>232</v>
      </c>
      <c r="H16" s="112">
        <v>114</v>
      </c>
      <c r="I16" s="113">
        <v>277</v>
      </c>
      <c r="J16" s="113">
        <v>150</v>
      </c>
      <c r="K16" s="113">
        <v>76</v>
      </c>
      <c r="L16" s="113">
        <v>54</v>
      </c>
      <c r="M16" s="113">
        <v>52</v>
      </c>
      <c r="N16" s="113">
        <v>72</v>
      </c>
      <c r="O16" s="113">
        <v>305</v>
      </c>
      <c r="P16" s="114">
        <f t="shared" si="0"/>
        <v>2722</v>
      </c>
    </row>
    <row r="17" spans="1:16" ht="25.5">
      <c r="A17" s="115" t="s">
        <v>97</v>
      </c>
      <c r="B17" s="111">
        <v>0</v>
      </c>
      <c r="C17" s="112">
        <v>270</v>
      </c>
      <c r="D17" s="111">
        <v>30</v>
      </c>
      <c r="E17" s="112">
        <v>128</v>
      </c>
      <c r="F17" s="112">
        <v>194</v>
      </c>
      <c r="G17" s="112">
        <v>341</v>
      </c>
      <c r="H17" s="112">
        <v>480</v>
      </c>
      <c r="I17" s="113">
        <f>29+93</f>
        <v>122</v>
      </c>
      <c r="J17" s="113">
        <v>17</v>
      </c>
      <c r="K17" s="113">
        <v>23</v>
      </c>
      <c r="L17" s="113">
        <v>219</v>
      </c>
      <c r="M17" s="113">
        <v>205</v>
      </c>
      <c r="N17" s="113">
        <v>281</v>
      </c>
      <c r="O17" s="113">
        <v>983</v>
      </c>
      <c r="P17" s="114">
        <f t="shared" si="0"/>
        <v>3293</v>
      </c>
    </row>
    <row r="18" spans="1:16" ht="25.5">
      <c r="A18" s="115" t="s">
        <v>98</v>
      </c>
      <c r="B18" s="111">
        <v>0</v>
      </c>
      <c r="C18" s="112">
        <v>127</v>
      </c>
      <c r="D18" s="111">
        <v>486</v>
      </c>
      <c r="E18" s="112">
        <v>619</v>
      </c>
      <c r="F18" s="112">
        <v>508</v>
      </c>
      <c r="G18" s="112">
        <v>897</v>
      </c>
      <c r="H18" s="112">
        <v>628</v>
      </c>
      <c r="I18" s="113">
        <v>636</v>
      </c>
      <c r="J18" s="113">
        <v>610</v>
      </c>
      <c r="K18" s="113">
        <v>102</v>
      </c>
      <c r="L18" s="113">
        <v>258</v>
      </c>
      <c r="M18" s="113">
        <v>106</v>
      </c>
      <c r="N18" s="113">
        <v>195</v>
      </c>
      <c r="O18" s="113">
        <v>682</v>
      </c>
      <c r="P18" s="114">
        <f t="shared" si="0"/>
        <v>5854</v>
      </c>
    </row>
    <row r="19" spans="1:16" ht="25.5">
      <c r="A19" s="110" t="s">
        <v>99</v>
      </c>
      <c r="B19" s="111">
        <v>0</v>
      </c>
      <c r="C19" s="112">
        <v>0</v>
      </c>
      <c r="D19" s="111">
        <v>85</v>
      </c>
      <c r="E19" s="112">
        <v>13</v>
      </c>
      <c r="F19" s="112">
        <v>70</v>
      </c>
      <c r="G19" s="112">
        <v>183</v>
      </c>
      <c r="H19" s="112">
        <v>161</v>
      </c>
      <c r="I19" s="113">
        <f>60+21</f>
        <v>81</v>
      </c>
      <c r="J19" s="113">
        <v>432</v>
      </c>
      <c r="K19" s="113">
        <v>164</v>
      </c>
      <c r="L19" s="113">
        <v>165</v>
      </c>
      <c r="M19" s="113">
        <v>142</v>
      </c>
      <c r="N19" s="113">
        <v>361</v>
      </c>
      <c r="O19" s="113">
        <v>413</v>
      </c>
      <c r="P19" s="114">
        <f t="shared" si="0"/>
        <v>2270</v>
      </c>
    </row>
    <row r="20" spans="1:16" ht="25.5">
      <c r="A20" s="115" t="s">
        <v>100</v>
      </c>
      <c r="B20" s="111">
        <v>1</v>
      </c>
      <c r="C20" s="112">
        <v>0</v>
      </c>
      <c r="D20" s="111">
        <v>292</v>
      </c>
      <c r="E20" s="112">
        <v>877</v>
      </c>
      <c r="F20" s="112">
        <v>546</v>
      </c>
      <c r="G20" s="112">
        <v>599</v>
      </c>
      <c r="H20" s="112">
        <v>408</v>
      </c>
      <c r="I20" s="113">
        <v>482</v>
      </c>
      <c r="J20" s="113">
        <v>377</v>
      </c>
      <c r="K20" s="113">
        <v>389</v>
      </c>
      <c r="L20" s="113">
        <v>387</v>
      </c>
      <c r="M20" s="113">
        <v>306</v>
      </c>
      <c r="N20" s="113">
        <v>330</v>
      </c>
      <c r="O20" s="113">
        <v>418</v>
      </c>
      <c r="P20" s="114">
        <f t="shared" si="0"/>
        <v>5412</v>
      </c>
    </row>
    <row r="21" spans="1:16" ht="25.5">
      <c r="A21" s="115" t="s">
        <v>101</v>
      </c>
      <c r="B21" s="111">
        <v>0</v>
      </c>
      <c r="C21" s="112">
        <v>55</v>
      </c>
      <c r="D21" s="111">
        <v>241</v>
      </c>
      <c r="E21" s="112">
        <v>259</v>
      </c>
      <c r="F21" s="112">
        <v>192</v>
      </c>
      <c r="G21" s="112">
        <v>299</v>
      </c>
      <c r="H21" s="112">
        <v>179</v>
      </c>
      <c r="I21" s="113">
        <f>86+140</f>
        <v>226</v>
      </c>
      <c r="J21" s="113">
        <v>252</v>
      </c>
      <c r="K21" s="113">
        <v>0</v>
      </c>
      <c r="L21" s="113">
        <v>103</v>
      </c>
      <c r="M21" s="113">
        <v>110</v>
      </c>
      <c r="N21" s="113">
        <v>685</v>
      </c>
      <c r="O21" s="113">
        <v>1049</v>
      </c>
      <c r="P21" s="114">
        <f t="shared" si="0"/>
        <v>3650</v>
      </c>
    </row>
    <row r="22" spans="1:16" ht="25.5">
      <c r="A22" s="115" t="s">
        <v>102</v>
      </c>
      <c r="B22" s="111">
        <v>0</v>
      </c>
      <c r="C22" s="112">
        <v>102</v>
      </c>
      <c r="D22" s="111">
        <v>140</v>
      </c>
      <c r="E22" s="112">
        <v>104</v>
      </c>
      <c r="F22" s="112">
        <v>116</v>
      </c>
      <c r="G22" s="112">
        <v>108</v>
      </c>
      <c r="H22" s="112">
        <v>104</v>
      </c>
      <c r="I22" s="113">
        <f>43+59</f>
        <v>102</v>
      </c>
      <c r="J22" s="113">
        <v>64</v>
      </c>
      <c r="K22" s="113">
        <v>55</v>
      </c>
      <c r="L22" s="113">
        <v>53</v>
      </c>
      <c r="M22" s="113">
        <v>52</v>
      </c>
      <c r="N22" s="113">
        <v>125</v>
      </c>
      <c r="O22" s="113">
        <v>196</v>
      </c>
      <c r="P22" s="114">
        <f t="shared" si="0"/>
        <v>1321</v>
      </c>
    </row>
    <row r="23" spans="1:16" ht="25.5">
      <c r="A23" s="115" t="s">
        <v>103</v>
      </c>
      <c r="B23" s="111">
        <v>0</v>
      </c>
      <c r="C23" s="112">
        <v>40</v>
      </c>
      <c r="D23" s="111">
        <v>184</v>
      </c>
      <c r="E23" s="112">
        <v>229</v>
      </c>
      <c r="F23" s="112">
        <v>376</v>
      </c>
      <c r="G23" s="112">
        <v>513</v>
      </c>
      <c r="H23" s="112">
        <v>451</v>
      </c>
      <c r="I23" s="113">
        <f>205+263</f>
        <v>468</v>
      </c>
      <c r="J23" s="113">
        <v>640</v>
      </c>
      <c r="K23" s="113">
        <v>784</v>
      </c>
      <c r="L23" s="113">
        <v>803</v>
      </c>
      <c r="M23" s="113">
        <v>141</v>
      </c>
      <c r="N23" s="113">
        <v>299</v>
      </c>
      <c r="O23" s="113">
        <v>353</v>
      </c>
      <c r="P23" s="114">
        <f t="shared" si="0"/>
        <v>5281</v>
      </c>
    </row>
    <row r="24" spans="1:16" ht="25.5">
      <c r="A24" s="115" t="s">
        <v>104</v>
      </c>
      <c r="B24" s="111">
        <v>0</v>
      </c>
      <c r="C24" s="112">
        <v>9</v>
      </c>
      <c r="D24" s="111">
        <v>26</v>
      </c>
      <c r="E24" s="112">
        <v>59</v>
      </c>
      <c r="F24" s="112">
        <v>372</v>
      </c>
      <c r="G24" s="112">
        <v>1036</v>
      </c>
      <c r="H24" s="112">
        <v>1219</v>
      </c>
      <c r="I24" s="113">
        <v>1092</v>
      </c>
      <c r="J24" s="113">
        <v>932</v>
      </c>
      <c r="K24" s="113">
        <v>970</v>
      </c>
      <c r="L24" s="113">
        <v>659</v>
      </c>
      <c r="M24" s="113">
        <v>487</v>
      </c>
      <c r="N24" s="113">
        <v>317</v>
      </c>
      <c r="O24" s="113">
        <v>508</v>
      </c>
      <c r="P24" s="114">
        <f t="shared" si="0"/>
        <v>7686</v>
      </c>
    </row>
    <row r="25" spans="1:16" ht="25.5">
      <c r="A25" s="115" t="s">
        <v>105</v>
      </c>
      <c r="B25" s="111">
        <v>314</v>
      </c>
      <c r="C25" s="112">
        <v>426</v>
      </c>
      <c r="D25" s="111">
        <v>532</v>
      </c>
      <c r="E25" s="112">
        <v>808</v>
      </c>
      <c r="F25" s="112">
        <v>998</v>
      </c>
      <c r="G25" s="112">
        <v>1150</v>
      </c>
      <c r="H25" s="112">
        <v>962</v>
      </c>
      <c r="I25" s="113">
        <f>671+416</f>
        <v>1087</v>
      </c>
      <c r="J25" s="113">
        <v>2147</v>
      </c>
      <c r="K25" s="113">
        <v>2999</v>
      </c>
      <c r="L25" s="113">
        <v>2058</v>
      </c>
      <c r="M25" s="113">
        <v>1614</v>
      </c>
      <c r="N25" s="113">
        <v>1553</v>
      </c>
      <c r="O25" s="113">
        <v>1930</v>
      </c>
      <c r="P25" s="114">
        <f t="shared" si="0"/>
        <v>18578</v>
      </c>
    </row>
    <row r="26" spans="1:16" ht="25.5">
      <c r="A26" s="115" t="s">
        <v>106</v>
      </c>
      <c r="B26" s="111">
        <v>0</v>
      </c>
      <c r="C26" s="112">
        <v>9</v>
      </c>
      <c r="D26" s="111">
        <v>497</v>
      </c>
      <c r="E26" s="112">
        <v>1216</v>
      </c>
      <c r="F26" s="112">
        <v>1244</v>
      </c>
      <c r="G26" s="112">
        <v>824</v>
      </c>
      <c r="H26" s="112">
        <v>394</v>
      </c>
      <c r="I26" s="113">
        <v>436</v>
      </c>
      <c r="J26" s="113">
        <v>377</v>
      </c>
      <c r="K26" s="113">
        <v>191</v>
      </c>
      <c r="L26" s="113">
        <v>0</v>
      </c>
      <c r="M26" s="113">
        <v>0</v>
      </c>
      <c r="N26" s="113">
        <v>0</v>
      </c>
      <c r="O26" s="113">
        <v>0</v>
      </c>
      <c r="P26" s="114">
        <f t="shared" si="0"/>
        <v>5188</v>
      </c>
    </row>
    <row r="27" spans="1:16" ht="25.5">
      <c r="A27" s="115" t="s">
        <v>107</v>
      </c>
      <c r="B27" s="111">
        <v>1</v>
      </c>
      <c r="C27" s="112">
        <v>71</v>
      </c>
      <c r="D27" s="111">
        <v>197</v>
      </c>
      <c r="E27" s="112">
        <v>382</v>
      </c>
      <c r="F27" s="112">
        <v>667</v>
      </c>
      <c r="G27" s="112">
        <v>596</v>
      </c>
      <c r="H27" s="112">
        <v>520</v>
      </c>
      <c r="I27" s="113">
        <v>600</v>
      </c>
      <c r="J27" s="113">
        <v>585</v>
      </c>
      <c r="K27" s="113">
        <v>896</v>
      </c>
      <c r="L27" s="113">
        <v>909</v>
      </c>
      <c r="M27" s="113">
        <v>918</v>
      </c>
      <c r="N27" s="113">
        <v>989</v>
      </c>
      <c r="O27" s="113">
        <v>730</v>
      </c>
      <c r="P27" s="114">
        <f t="shared" si="0"/>
        <v>8061</v>
      </c>
    </row>
    <row r="28" spans="1:16" ht="25.5">
      <c r="A28" s="115" t="s">
        <v>108</v>
      </c>
      <c r="B28" s="111">
        <v>0</v>
      </c>
      <c r="C28" s="112">
        <v>40</v>
      </c>
      <c r="D28" s="111">
        <v>845</v>
      </c>
      <c r="E28" s="112">
        <v>160</v>
      </c>
      <c r="F28" s="112">
        <v>385</v>
      </c>
      <c r="G28" s="112">
        <v>417</v>
      </c>
      <c r="H28" s="112">
        <v>417</v>
      </c>
      <c r="I28" s="113">
        <v>459</v>
      </c>
      <c r="J28" s="113">
        <v>1133</v>
      </c>
      <c r="K28" s="113">
        <v>1015</v>
      </c>
      <c r="L28" s="113">
        <v>1001</v>
      </c>
      <c r="M28" s="113">
        <v>433</v>
      </c>
      <c r="N28" s="113">
        <v>874</v>
      </c>
      <c r="O28" s="113">
        <v>542</v>
      </c>
      <c r="P28" s="114">
        <f t="shared" si="0"/>
        <v>7721</v>
      </c>
    </row>
    <row r="29" spans="1:16" ht="25.5">
      <c r="A29" s="115" t="s">
        <v>109</v>
      </c>
      <c r="B29" s="111">
        <v>1</v>
      </c>
      <c r="C29" s="112">
        <v>19</v>
      </c>
      <c r="D29" s="111">
        <v>176</v>
      </c>
      <c r="E29" s="112">
        <v>851</v>
      </c>
      <c r="F29" s="112">
        <v>879</v>
      </c>
      <c r="G29" s="112">
        <v>972</v>
      </c>
      <c r="H29" s="112">
        <v>1044</v>
      </c>
      <c r="I29" s="113">
        <v>1122</v>
      </c>
      <c r="J29" s="113">
        <v>1364</v>
      </c>
      <c r="K29" s="113">
        <v>986</v>
      </c>
      <c r="L29" s="113">
        <v>240</v>
      </c>
      <c r="M29" s="113">
        <v>201</v>
      </c>
      <c r="N29" s="113">
        <v>400</v>
      </c>
      <c r="O29" s="113">
        <v>850</v>
      </c>
      <c r="P29" s="114">
        <f t="shared" si="0"/>
        <v>9105</v>
      </c>
    </row>
    <row r="30" spans="1:16" ht="26" thickBot="1">
      <c r="A30" s="117" t="s">
        <v>110</v>
      </c>
      <c r="B30" s="118">
        <v>1</v>
      </c>
      <c r="C30" s="119">
        <v>71</v>
      </c>
      <c r="D30" s="118">
        <v>103</v>
      </c>
      <c r="E30" s="119">
        <v>295</v>
      </c>
      <c r="F30" s="119">
        <v>673</v>
      </c>
      <c r="G30" s="119">
        <v>1384</v>
      </c>
      <c r="H30" s="119">
        <v>1167</v>
      </c>
      <c r="I30" s="120">
        <v>1089</v>
      </c>
      <c r="J30" s="120">
        <v>753</v>
      </c>
      <c r="K30" s="120">
        <v>366</v>
      </c>
      <c r="L30" s="120">
        <v>369</v>
      </c>
      <c r="M30" s="120">
        <v>408</v>
      </c>
      <c r="N30" s="120">
        <v>502</v>
      </c>
      <c r="O30" s="120">
        <v>588</v>
      </c>
      <c r="P30" s="114">
        <f t="shared" si="0"/>
        <v>7769</v>
      </c>
    </row>
    <row r="31" spans="1:16" ht="13.5" thickBot="1">
      <c r="A31" s="121" t="s">
        <v>111</v>
      </c>
      <c r="B31" s="122"/>
      <c r="C31" s="122"/>
      <c r="D31" s="123"/>
      <c r="E31" s="123"/>
      <c r="F31" s="122"/>
      <c r="G31" s="122"/>
      <c r="H31" s="122"/>
      <c r="I31" s="122"/>
      <c r="J31" s="122"/>
      <c r="K31" s="122"/>
      <c r="L31" s="142"/>
      <c r="M31" s="122"/>
      <c r="N31" s="122"/>
      <c r="O31" s="122"/>
      <c r="P31" s="124"/>
    </row>
    <row r="32" spans="1:16" ht="25.5">
      <c r="A32" s="125" t="s">
        <v>112</v>
      </c>
      <c r="B32" s="126">
        <v>794</v>
      </c>
      <c r="C32" s="127">
        <v>780</v>
      </c>
      <c r="D32" s="126">
        <v>703</v>
      </c>
      <c r="E32" s="127">
        <v>775</v>
      </c>
      <c r="F32" s="127">
        <v>671</v>
      </c>
      <c r="G32" s="127">
        <v>804</v>
      </c>
      <c r="H32" s="127">
        <v>835</v>
      </c>
      <c r="I32" s="128">
        <f>502+325</f>
        <v>827</v>
      </c>
      <c r="J32" s="128">
        <v>1053</v>
      </c>
      <c r="K32" s="128">
        <v>1531</v>
      </c>
      <c r="L32" s="128">
        <v>1226</v>
      </c>
      <c r="M32" s="128">
        <v>1280</v>
      </c>
      <c r="N32" s="128">
        <v>833</v>
      </c>
      <c r="O32" s="128">
        <v>698</v>
      </c>
      <c r="P32" s="114">
        <f>SUM(B32:O32)</f>
        <v>12810</v>
      </c>
    </row>
    <row r="33" spans="1:17" ht="25.5">
      <c r="A33" s="110" t="s">
        <v>113</v>
      </c>
      <c r="B33" s="111">
        <v>3735</v>
      </c>
      <c r="C33" s="112">
        <v>3639</v>
      </c>
      <c r="D33" s="111">
        <v>4820</v>
      </c>
      <c r="E33" s="112">
        <v>4303</v>
      </c>
      <c r="F33" s="112">
        <v>3551</v>
      </c>
      <c r="G33" s="112">
        <v>2310</v>
      </c>
      <c r="H33" s="112">
        <v>3053</v>
      </c>
      <c r="I33" s="113">
        <f>1400+1431</f>
        <v>2831</v>
      </c>
      <c r="J33" s="113">
        <v>2789</v>
      </c>
      <c r="K33" s="113">
        <v>3225</v>
      </c>
      <c r="L33" s="113">
        <v>3612</v>
      </c>
      <c r="M33" s="113">
        <v>4932</v>
      </c>
      <c r="N33" s="113">
        <v>2137</v>
      </c>
      <c r="O33" s="113">
        <v>5830</v>
      </c>
      <c r="P33" s="114">
        <f>SUM(B33:O33)</f>
        <v>50767</v>
      </c>
    </row>
    <row r="34" spans="1:17" ht="25.5">
      <c r="A34" s="110" t="s">
        <v>114</v>
      </c>
      <c r="B34" s="111">
        <v>113</v>
      </c>
      <c r="C34" s="112">
        <v>158</v>
      </c>
      <c r="D34" s="111">
        <v>266</v>
      </c>
      <c r="E34" s="112">
        <v>235</v>
      </c>
      <c r="F34" s="112">
        <v>218</v>
      </c>
      <c r="G34" s="112">
        <v>188</v>
      </c>
      <c r="H34" s="112">
        <v>504</v>
      </c>
      <c r="I34" s="113">
        <f>117+7</f>
        <v>124</v>
      </c>
      <c r="J34" s="113">
        <v>169</v>
      </c>
      <c r="K34" s="113">
        <v>179</v>
      </c>
      <c r="L34" s="113">
        <v>216</v>
      </c>
      <c r="M34" s="113">
        <v>113</v>
      </c>
      <c r="N34" s="113">
        <v>220</v>
      </c>
      <c r="O34" s="113">
        <v>243</v>
      </c>
      <c r="P34" s="114">
        <f>SUM(B34:O34)</f>
        <v>2946</v>
      </c>
    </row>
    <row r="35" spans="1:17" ht="25.5">
      <c r="A35" s="110" t="s">
        <v>115</v>
      </c>
      <c r="B35" s="111">
        <v>0</v>
      </c>
      <c r="C35" s="112">
        <v>412</v>
      </c>
      <c r="D35" s="111">
        <v>167</v>
      </c>
      <c r="E35" s="112">
        <v>498</v>
      </c>
      <c r="F35" s="112">
        <v>537</v>
      </c>
      <c r="G35" s="112">
        <v>577</v>
      </c>
      <c r="H35" s="112">
        <v>576</v>
      </c>
      <c r="I35" s="113">
        <f>247+334</f>
        <v>581</v>
      </c>
      <c r="J35" s="113">
        <v>629</v>
      </c>
      <c r="K35" s="113">
        <v>0</v>
      </c>
      <c r="L35" s="113">
        <v>0</v>
      </c>
      <c r="M35" s="113">
        <v>0</v>
      </c>
      <c r="N35" s="113">
        <v>0</v>
      </c>
      <c r="O35" s="113"/>
      <c r="P35" s="114">
        <f>SUM(B35:N35)</f>
        <v>3977</v>
      </c>
    </row>
    <row r="36" spans="1:17" ht="26" thickBot="1">
      <c r="A36" s="117" t="s">
        <v>116</v>
      </c>
      <c r="B36" s="118">
        <v>3</v>
      </c>
      <c r="C36" s="119">
        <v>341</v>
      </c>
      <c r="D36" s="118">
        <v>235</v>
      </c>
      <c r="E36" s="119">
        <v>74</v>
      </c>
      <c r="F36" s="119">
        <v>450</v>
      </c>
      <c r="G36" s="119">
        <v>573</v>
      </c>
      <c r="H36" s="118">
        <v>554</v>
      </c>
      <c r="I36" s="129">
        <f>90+425</f>
        <v>515</v>
      </c>
      <c r="J36" s="129">
        <v>561</v>
      </c>
      <c r="K36" s="129">
        <v>0</v>
      </c>
      <c r="L36" s="120">
        <v>0</v>
      </c>
      <c r="M36" s="129">
        <v>0</v>
      </c>
      <c r="N36" s="129">
        <v>0</v>
      </c>
      <c r="O36" s="129"/>
      <c r="P36" s="114">
        <f>SUM(B36:N36)</f>
        <v>3306</v>
      </c>
    </row>
    <row r="37" spans="1:17" s="133" customFormat="1" ht="26.5" thickBot="1">
      <c r="A37" s="130" t="s">
        <v>117</v>
      </c>
      <c r="B37" s="131">
        <f t="shared" ref="B37:P37" si="1">SUM(B2:B36)</f>
        <v>6815</v>
      </c>
      <c r="C37" s="131">
        <f t="shared" si="1"/>
        <v>9835</v>
      </c>
      <c r="D37" s="131">
        <f t="shared" si="1"/>
        <v>14008</v>
      </c>
      <c r="E37" s="131">
        <f t="shared" si="1"/>
        <v>17202</v>
      </c>
      <c r="F37" s="131">
        <f t="shared" si="1"/>
        <v>19801</v>
      </c>
      <c r="G37" s="131">
        <f t="shared" si="1"/>
        <v>21614</v>
      </c>
      <c r="H37" s="131">
        <f t="shared" si="1"/>
        <v>19820</v>
      </c>
      <c r="I37" s="131">
        <f t="shared" si="1"/>
        <v>19616</v>
      </c>
      <c r="J37" s="131">
        <f t="shared" si="1"/>
        <v>21223</v>
      </c>
      <c r="K37" s="131">
        <f t="shared" si="1"/>
        <v>20744</v>
      </c>
      <c r="L37" s="141">
        <f>SUM(L2:L36)</f>
        <v>20476</v>
      </c>
      <c r="M37" s="131">
        <f t="shared" si="1"/>
        <v>19092</v>
      </c>
      <c r="N37" s="131">
        <f>SUM(N2:N36)</f>
        <v>19645</v>
      </c>
      <c r="O37" s="131">
        <f>SUM(O2:O36)</f>
        <v>28806</v>
      </c>
      <c r="P37" s="131">
        <f t="shared" si="1"/>
        <v>258697</v>
      </c>
      <c r="Q37" s="132"/>
    </row>
    <row r="38" spans="1:17" ht="13">
      <c r="A38" s="134"/>
      <c r="B38" s="134"/>
      <c r="C38" s="135"/>
      <c r="P38" s="133"/>
    </row>
    <row r="39" spans="1:17" ht="13">
      <c r="C39" s="136"/>
      <c r="P39" s="133"/>
    </row>
    <row r="40" spans="1:17">
      <c r="C40" s="136"/>
    </row>
    <row r="41" spans="1:17" ht="13">
      <c r="A41" s="133"/>
      <c r="B41" s="133"/>
      <c r="C41" s="137"/>
    </row>
  </sheetData>
  <pageMargins left="0.70866141732283472" right="0.51181102362204722" top="0.35433070866141736" bottom="0.74803149606299213" header="0.31496062992125984" footer="0.31496062992125984"/>
  <pageSetup paperSize="8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55" zoomScaleNormal="55" workbookViewId="0">
      <selection activeCell="L63" sqref="L63"/>
    </sheetView>
  </sheetViews>
  <sheetFormatPr defaultRowHeight="12.5"/>
  <cols>
    <col min="1" max="1" width="23.7265625" customWidth="1"/>
    <col min="2" max="19" width="20.7265625" customWidth="1"/>
  </cols>
  <sheetData>
    <row r="1" spans="1:9" ht="15" thickBot="1">
      <c r="A1" s="81"/>
      <c r="B1" s="205" t="s">
        <v>58</v>
      </c>
      <c r="C1" s="205"/>
      <c r="D1" s="205"/>
      <c r="E1" s="205"/>
      <c r="F1" s="205"/>
      <c r="G1" s="205"/>
      <c r="H1" s="205"/>
      <c r="I1" s="206"/>
    </row>
    <row r="2" spans="1:9" ht="14.5">
      <c r="A2" s="73"/>
      <c r="B2" s="210" t="s">
        <v>0</v>
      </c>
      <c r="C2" s="210"/>
      <c r="D2" s="210"/>
      <c r="E2" s="210"/>
      <c r="F2" s="213"/>
      <c r="G2" s="209" t="s">
        <v>1</v>
      </c>
      <c r="H2" s="210"/>
      <c r="I2" s="211"/>
    </row>
    <row r="3" spans="1:9" ht="72.5">
      <c r="A3" s="74" t="s">
        <v>2</v>
      </c>
      <c r="B3" s="84" t="s">
        <v>42</v>
      </c>
      <c r="C3" s="84" t="s">
        <v>36</v>
      </c>
      <c r="D3" s="84" t="s">
        <v>35</v>
      </c>
      <c r="E3" s="84" t="s">
        <v>53</v>
      </c>
      <c r="F3" s="85" t="s">
        <v>37</v>
      </c>
      <c r="G3" s="84" t="s">
        <v>38</v>
      </c>
      <c r="H3" s="84" t="s">
        <v>39</v>
      </c>
      <c r="I3" s="86" t="s">
        <v>37</v>
      </c>
    </row>
    <row r="4" spans="1:9" ht="14.5">
      <c r="A4" s="73" t="s">
        <v>3</v>
      </c>
      <c r="B4" s="38">
        <v>154</v>
      </c>
      <c r="C4" s="38">
        <v>215</v>
      </c>
      <c r="D4" s="38">
        <v>122</v>
      </c>
      <c r="E4" s="38">
        <v>11</v>
      </c>
      <c r="F4" s="38">
        <v>0</v>
      </c>
      <c r="G4" s="39">
        <v>0</v>
      </c>
      <c r="H4" s="38">
        <v>0</v>
      </c>
      <c r="I4" s="40">
        <v>0</v>
      </c>
    </row>
    <row r="5" spans="1:9" ht="14.5">
      <c r="A5" s="73" t="s">
        <v>4</v>
      </c>
      <c r="B5" s="38">
        <v>682</v>
      </c>
      <c r="C5" s="38">
        <v>682</v>
      </c>
      <c r="D5" s="38">
        <v>124</v>
      </c>
      <c r="E5" s="38">
        <v>0</v>
      </c>
      <c r="F5" s="38">
        <v>0</v>
      </c>
      <c r="G5" s="39">
        <v>100</v>
      </c>
      <c r="H5" s="38">
        <v>0</v>
      </c>
      <c r="I5" s="40">
        <v>0</v>
      </c>
    </row>
    <row r="6" spans="1:9" ht="14.5">
      <c r="A6" s="73" t="s">
        <v>5</v>
      </c>
      <c r="B6" s="38">
        <v>579</v>
      </c>
      <c r="C6" s="38">
        <v>668</v>
      </c>
      <c r="D6" s="38">
        <v>492</v>
      </c>
      <c r="E6" s="38">
        <v>1</v>
      </c>
      <c r="F6" s="38">
        <v>0</v>
      </c>
      <c r="G6" s="39">
        <v>426</v>
      </c>
      <c r="H6" s="38">
        <v>0</v>
      </c>
      <c r="I6" s="40">
        <v>0</v>
      </c>
    </row>
    <row r="7" spans="1:9" ht="14.5">
      <c r="A7" s="73" t="s">
        <v>6</v>
      </c>
      <c r="B7" s="38">
        <v>752</v>
      </c>
      <c r="C7" s="38">
        <v>874</v>
      </c>
      <c r="D7" s="38">
        <v>676</v>
      </c>
      <c r="E7" s="38">
        <v>1</v>
      </c>
      <c r="F7" s="38">
        <v>0</v>
      </c>
      <c r="G7" s="39">
        <v>0</v>
      </c>
      <c r="H7" s="38">
        <v>0</v>
      </c>
      <c r="I7" s="40">
        <v>0</v>
      </c>
    </row>
    <row r="8" spans="1:9" ht="14.5">
      <c r="A8" s="73" t="s">
        <v>7</v>
      </c>
      <c r="B8" s="38">
        <v>550</v>
      </c>
      <c r="C8" s="38">
        <v>550</v>
      </c>
      <c r="D8" s="38">
        <v>0</v>
      </c>
      <c r="E8" s="38">
        <v>0</v>
      </c>
      <c r="F8" s="38">
        <v>0</v>
      </c>
      <c r="G8" s="39">
        <v>0</v>
      </c>
      <c r="H8" s="38">
        <v>0</v>
      </c>
      <c r="I8" s="40">
        <v>0</v>
      </c>
    </row>
    <row r="9" spans="1:9" ht="14.5">
      <c r="A9" s="73" t="s">
        <v>8</v>
      </c>
      <c r="B9" s="38">
        <v>222</v>
      </c>
      <c r="C9" s="38">
        <v>615</v>
      </c>
      <c r="D9" s="139" t="s">
        <v>119</v>
      </c>
      <c r="E9" s="38">
        <v>3</v>
      </c>
      <c r="F9" s="38">
        <v>0</v>
      </c>
      <c r="G9" s="39">
        <v>0</v>
      </c>
      <c r="H9" s="38">
        <v>0</v>
      </c>
      <c r="I9" s="40">
        <v>0</v>
      </c>
    </row>
    <row r="10" spans="1:9" ht="14.5">
      <c r="A10" s="73" t="s">
        <v>9</v>
      </c>
      <c r="B10" s="38">
        <v>381</v>
      </c>
      <c r="C10" s="38">
        <v>435</v>
      </c>
      <c r="D10" s="38">
        <v>366</v>
      </c>
      <c r="E10" s="38">
        <v>0</v>
      </c>
      <c r="F10" s="38">
        <v>0</v>
      </c>
      <c r="G10" s="39">
        <v>0</v>
      </c>
      <c r="H10" s="38">
        <v>0</v>
      </c>
      <c r="I10" s="40">
        <v>0</v>
      </c>
    </row>
    <row r="11" spans="1:9" ht="14.5">
      <c r="A11" s="73" t="s">
        <v>10</v>
      </c>
      <c r="B11" s="38">
        <v>104</v>
      </c>
      <c r="C11" s="38">
        <v>104</v>
      </c>
      <c r="D11" s="38">
        <v>86</v>
      </c>
      <c r="E11" s="38">
        <v>86</v>
      </c>
      <c r="F11" s="38">
        <v>0</v>
      </c>
      <c r="G11" s="39">
        <v>47</v>
      </c>
      <c r="H11" s="38">
        <v>41</v>
      </c>
      <c r="I11" s="40">
        <v>0</v>
      </c>
    </row>
    <row r="12" spans="1:9" ht="14.5">
      <c r="A12" s="73" t="s">
        <v>11</v>
      </c>
      <c r="B12" s="38">
        <v>916</v>
      </c>
      <c r="C12" s="38">
        <v>938</v>
      </c>
      <c r="D12" s="38">
        <v>483</v>
      </c>
      <c r="E12" s="38">
        <v>0</v>
      </c>
      <c r="F12" s="38">
        <v>0</v>
      </c>
      <c r="G12" s="39">
        <v>217</v>
      </c>
      <c r="H12" s="38">
        <v>0</v>
      </c>
      <c r="I12" s="40">
        <v>0</v>
      </c>
    </row>
    <row r="13" spans="1:9" ht="14.5">
      <c r="A13" s="73" t="s">
        <v>12</v>
      </c>
      <c r="B13" s="38">
        <v>470</v>
      </c>
      <c r="C13" s="38">
        <v>503</v>
      </c>
      <c r="D13" s="38">
        <v>334</v>
      </c>
      <c r="E13" s="38">
        <v>64</v>
      </c>
      <c r="F13" s="38">
        <v>0</v>
      </c>
      <c r="G13" s="39">
        <v>0</v>
      </c>
      <c r="H13" s="38">
        <v>0</v>
      </c>
      <c r="I13" s="40">
        <v>0</v>
      </c>
    </row>
    <row r="14" spans="1:9" ht="14.5">
      <c r="A14" s="73" t="s">
        <v>13</v>
      </c>
      <c r="B14" s="38">
        <v>136</v>
      </c>
      <c r="C14" s="38">
        <v>233</v>
      </c>
      <c r="D14" s="38">
        <v>122</v>
      </c>
      <c r="E14" s="38">
        <v>1</v>
      </c>
      <c r="F14" s="38">
        <v>0</v>
      </c>
      <c r="G14" s="39">
        <v>0</v>
      </c>
      <c r="H14" s="38">
        <v>0</v>
      </c>
      <c r="I14" s="40">
        <v>0</v>
      </c>
    </row>
    <row r="15" spans="1:9" ht="14.5">
      <c r="A15" s="73" t="s">
        <v>14</v>
      </c>
      <c r="B15" s="38">
        <v>135</v>
      </c>
      <c r="C15" s="38">
        <v>195</v>
      </c>
      <c r="D15" s="38">
        <v>60</v>
      </c>
      <c r="E15" s="38">
        <v>0</v>
      </c>
      <c r="F15" s="38">
        <v>0</v>
      </c>
      <c r="G15" s="39">
        <v>0</v>
      </c>
      <c r="H15" s="38">
        <v>0</v>
      </c>
      <c r="I15" s="40">
        <v>0</v>
      </c>
    </row>
    <row r="16" spans="1:9" ht="14.5">
      <c r="A16" s="73" t="s">
        <v>15</v>
      </c>
      <c r="B16" s="38">
        <v>50</v>
      </c>
      <c r="C16" s="38">
        <v>50</v>
      </c>
      <c r="D16" s="38">
        <v>27</v>
      </c>
      <c r="E16" s="38">
        <v>0</v>
      </c>
      <c r="F16" s="38">
        <v>0</v>
      </c>
      <c r="G16" s="39">
        <v>0</v>
      </c>
      <c r="H16" s="38">
        <v>0</v>
      </c>
      <c r="I16" s="40">
        <v>0</v>
      </c>
    </row>
    <row r="17" spans="1:9" ht="14.5">
      <c r="A17" s="73" t="s">
        <v>16</v>
      </c>
      <c r="B17" s="38">
        <v>127</v>
      </c>
      <c r="C17" s="38">
        <v>127</v>
      </c>
      <c r="D17" s="38">
        <v>0</v>
      </c>
      <c r="E17" s="38">
        <v>0</v>
      </c>
      <c r="F17" s="38">
        <v>0</v>
      </c>
      <c r="G17" s="39">
        <v>0</v>
      </c>
      <c r="H17" s="38">
        <v>0</v>
      </c>
      <c r="I17" s="40">
        <v>0</v>
      </c>
    </row>
    <row r="18" spans="1:9" ht="14.5">
      <c r="A18" s="73" t="s">
        <v>17</v>
      </c>
      <c r="B18" s="38">
        <v>126</v>
      </c>
      <c r="C18" s="38">
        <v>150</v>
      </c>
      <c r="D18" s="38">
        <v>100</v>
      </c>
      <c r="E18" s="38">
        <v>0</v>
      </c>
      <c r="F18" s="38">
        <v>0</v>
      </c>
      <c r="G18" s="39">
        <v>0</v>
      </c>
      <c r="H18" s="38">
        <v>0</v>
      </c>
      <c r="I18" s="40">
        <v>0</v>
      </c>
    </row>
    <row r="19" spans="1:9" ht="14.5">
      <c r="A19" s="73" t="s">
        <v>18</v>
      </c>
      <c r="B19" s="38">
        <v>17</v>
      </c>
      <c r="C19" s="38">
        <v>17</v>
      </c>
      <c r="D19" s="38">
        <v>17</v>
      </c>
      <c r="E19" s="38">
        <v>7</v>
      </c>
      <c r="F19" s="38">
        <v>0</v>
      </c>
      <c r="G19" s="39">
        <v>16</v>
      </c>
      <c r="H19" s="38">
        <v>16</v>
      </c>
      <c r="I19" s="40">
        <v>0</v>
      </c>
    </row>
    <row r="20" spans="1:9" ht="14.5">
      <c r="A20" s="73" t="s">
        <v>19</v>
      </c>
      <c r="B20" s="38">
        <v>610</v>
      </c>
      <c r="C20" s="38">
        <v>610</v>
      </c>
      <c r="D20" s="38">
        <v>107</v>
      </c>
      <c r="E20" s="38">
        <v>0</v>
      </c>
      <c r="F20" s="38">
        <v>0</v>
      </c>
      <c r="G20" s="39">
        <v>0</v>
      </c>
      <c r="H20" s="38">
        <v>0</v>
      </c>
      <c r="I20" s="40">
        <v>0</v>
      </c>
    </row>
    <row r="21" spans="1:9" ht="14.5">
      <c r="A21" s="73" t="s">
        <v>20</v>
      </c>
      <c r="B21" s="38">
        <v>271</v>
      </c>
      <c r="C21" s="38">
        <v>432</v>
      </c>
      <c r="D21" s="38">
        <v>241</v>
      </c>
      <c r="E21" s="38">
        <v>0</v>
      </c>
      <c r="F21" s="38">
        <v>0</v>
      </c>
      <c r="G21" s="39">
        <v>0</v>
      </c>
      <c r="H21" s="38">
        <v>0</v>
      </c>
      <c r="I21" s="40">
        <v>0</v>
      </c>
    </row>
    <row r="22" spans="1:9" ht="14.5">
      <c r="A22" s="73" t="s">
        <v>21</v>
      </c>
      <c r="B22" s="38">
        <v>377</v>
      </c>
      <c r="C22" s="38">
        <v>377</v>
      </c>
      <c r="D22" s="38">
        <v>10</v>
      </c>
      <c r="E22" s="38">
        <v>0</v>
      </c>
      <c r="F22" s="38">
        <v>0</v>
      </c>
      <c r="G22" s="39">
        <v>37</v>
      </c>
      <c r="H22" s="38">
        <v>0</v>
      </c>
      <c r="I22" s="40">
        <v>0</v>
      </c>
    </row>
    <row r="23" spans="1:9" ht="14.5">
      <c r="A23" s="73" t="s">
        <v>22</v>
      </c>
      <c r="B23" s="38">
        <v>456</v>
      </c>
      <c r="C23" s="38">
        <v>476</v>
      </c>
      <c r="D23" s="38">
        <v>44</v>
      </c>
      <c r="E23" s="38">
        <v>18</v>
      </c>
      <c r="F23" s="38">
        <v>0</v>
      </c>
      <c r="G23" s="39">
        <v>8</v>
      </c>
      <c r="H23" s="38">
        <v>8</v>
      </c>
      <c r="I23" s="40">
        <v>0</v>
      </c>
    </row>
    <row r="24" spans="1:9" ht="14.5">
      <c r="A24" s="73" t="s">
        <v>23</v>
      </c>
      <c r="B24" s="38">
        <v>40</v>
      </c>
      <c r="C24" s="38">
        <v>64</v>
      </c>
      <c r="D24" s="38">
        <v>40</v>
      </c>
      <c r="E24" s="38">
        <v>0</v>
      </c>
      <c r="F24" s="38">
        <v>0</v>
      </c>
      <c r="G24" s="39">
        <v>0</v>
      </c>
      <c r="H24" s="38">
        <v>0</v>
      </c>
      <c r="I24" s="40">
        <v>0</v>
      </c>
    </row>
    <row r="25" spans="1:9" ht="14.5">
      <c r="A25" s="73" t="s">
        <v>24</v>
      </c>
      <c r="B25" s="38">
        <v>421</v>
      </c>
      <c r="C25" s="38">
        <v>640</v>
      </c>
      <c r="D25" s="38">
        <v>324</v>
      </c>
      <c r="E25" s="38">
        <v>0</v>
      </c>
      <c r="F25" s="38">
        <v>0</v>
      </c>
      <c r="G25" s="39">
        <v>0</v>
      </c>
      <c r="H25" s="38">
        <v>0</v>
      </c>
      <c r="I25" s="40">
        <v>0</v>
      </c>
    </row>
    <row r="26" spans="1:9" ht="14.5">
      <c r="A26" s="73" t="s">
        <v>25</v>
      </c>
      <c r="B26" s="38">
        <v>816</v>
      </c>
      <c r="C26" s="38">
        <v>932</v>
      </c>
      <c r="D26" s="38">
        <v>711</v>
      </c>
      <c r="E26" s="38">
        <v>341</v>
      </c>
      <c r="F26" s="38">
        <v>0</v>
      </c>
      <c r="G26" s="39">
        <v>27</v>
      </c>
      <c r="H26" s="38">
        <v>0</v>
      </c>
      <c r="I26" s="40">
        <v>0</v>
      </c>
    </row>
    <row r="27" spans="1:9" ht="14.5">
      <c r="A27" s="73" t="s">
        <v>26</v>
      </c>
      <c r="B27" s="38">
        <v>1832</v>
      </c>
      <c r="C27" s="38">
        <v>2147</v>
      </c>
      <c r="D27" s="38">
        <v>1061</v>
      </c>
      <c r="E27" s="38">
        <v>2</v>
      </c>
      <c r="F27" s="38">
        <v>2</v>
      </c>
      <c r="G27" s="39">
        <v>0</v>
      </c>
      <c r="H27" s="38">
        <v>0</v>
      </c>
      <c r="I27" s="40">
        <v>0</v>
      </c>
    </row>
    <row r="28" spans="1:9" ht="14.5">
      <c r="A28" s="73" t="s">
        <v>27</v>
      </c>
      <c r="B28" s="38">
        <v>147</v>
      </c>
      <c r="C28" s="38">
        <v>153</v>
      </c>
      <c r="D28" s="38">
        <v>3</v>
      </c>
      <c r="E28" s="38">
        <v>0</v>
      </c>
      <c r="F28" s="38">
        <v>0</v>
      </c>
      <c r="G28" s="39">
        <v>1</v>
      </c>
      <c r="H28" s="38">
        <v>0</v>
      </c>
      <c r="I28" s="40">
        <v>0</v>
      </c>
    </row>
    <row r="29" spans="1:9" ht="14.5">
      <c r="A29" s="73" t="s">
        <v>28</v>
      </c>
      <c r="B29" s="38">
        <v>585</v>
      </c>
      <c r="C29" s="38">
        <v>585</v>
      </c>
      <c r="D29" s="38">
        <v>1</v>
      </c>
      <c r="E29" s="38">
        <v>0</v>
      </c>
      <c r="F29" s="38">
        <v>0</v>
      </c>
      <c r="G29" s="39">
        <v>0</v>
      </c>
      <c r="H29" s="38">
        <v>0</v>
      </c>
      <c r="I29" s="40">
        <v>0</v>
      </c>
    </row>
    <row r="30" spans="1:9" ht="14.5">
      <c r="A30" s="73" t="s">
        <v>29</v>
      </c>
      <c r="B30" s="38">
        <v>959</v>
      </c>
      <c r="C30" s="38">
        <v>1133</v>
      </c>
      <c r="D30" s="38">
        <v>590</v>
      </c>
      <c r="E30" s="38">
        <v>0</v>
      </c>
      <c r="F30" s="38">
        <v>0</v>
      </c>
      <c r="G30" s="39">
        <v>0</v>
      </c>
      <c r="H30" s="38">
        <v>0</v>
      </c>
      <c r="I30" s="40">
        <v>0</v>
      </c>
    </row>
    <row r="31" spans="1:9" ht="14.5">
      <c r="A31" s="73" t="s">
        <v>30</v>
      </c>
      <c r="B31" s="38">
        <v>1363</v>
      </c>
      <c r="C31" s="38">
        <v>1364</v>
      </c>
      <c r="D31" s="38">
        <v>1003</v>
      </c>
      <c r="E31" s="38">
        <v>0</v>
      </c>
      <c r="F31" s="38">
        <v>0</v>
      </c>
      <c r="G31" s="39">
        <v>0</v>
      </c>
      <c r="H31" s="38">
        <v>0</v>
      </c>
      <c r="I31" s="40">
        <v>0</v>
      </c>
    </row>
    <row r="32" spans="1:9" ht="14.5">
      <c r="A32" s="73" t="s">
        <v>31</v>
      </c>
      <c r="B32" s="38">
        <v>753</v>
      </c>
      <c r="C32" s="38">
        <v>753</v>
      </c>
      <c r="D32" s="38">
        <v>38</v>
      </c>
      <c r="E32" s="38">
        <v>1</v>
      </c>
      <c r="F32" s="38">
        <v>0</v>
      </c>
      <c r="G32" s="39">
        <v>105</v>
      </c>
      <c r="H32" s="38">
        <v>0</v>
      </c>
      <c r="I32" s="40">
        <v>0</v>
      </c>
    </row>
    <row r="33" spans="1:9" ht="14.5">
      <c r="A33" s="74" t="s">
        <v>32</v>
      </c>
      <c r="B33" s="12"/>
      <c r="C33" s="38"/>
      <c r="D33" s="38"/>
      <c r="E33" s="38"/>
      <c r="F33" s="38"/>
      <c r="G33" s="39"/>
      <c r="H33" s="38"/>
      <c r="I33" s="40"/>
    </row>
    <row r="34" spans="1:9" ht="14.5">
      <c r="A34" s="73" t="s">
        <v>44</v>
      </c>
      <c r="B34" s="38">
        <v>852</v>
      </c>
      <c r="C34" s="38">
        <v>1053</v>
      </c>
      <c r="D34" s="38">
        <v>627</v>
      </c>
      <c r="E34" s="38">
        <v>627</v>
      </c>
      <c r="F34" s="38">
        <v>0</v>
      </c>
      <c r="G34" s="39">
        <v>0</v>
      </c>
      <c r="H34" s="38">
        <v>0</v>
      </c>
      <c r="I34" s="40">
        <v>0</v>
      </c>
    </row>
    <row r="35" spans="1:9" ht="14.5">
      <c r="A35" s="73" t="s">
        <v>45</v>
      </c>
      <c r="B35" s="38">
        <v>1725</v>
      </c>
      <c r="C35" s="38">
        <v>2789</v>
      </c>
      <c r="D35" s="38">
        <v>1182</v>
      </c>
      <c r="E35" s="38">
        <v>1325</v>
      </c>
      <c r="F35" s="38">
        <v>9</v>
      </c>
      <c r="G35" s="39">
        <v>8</v>
      </c>
      <c r="H35" s="38">
        <v>8</v>
      </c>
      <c r="I35" s="40">
        <v>1</v>
      </c>
    </row>
    <row r="36" spans="1:9" ht="14.5">
      <c r="A36" s="73" t="s">
        <v>46</v>
      </c>
      <c r="B36" s="38">
        <v>164</v>
      </c>
      <c r="C36" s="38">
        <v>169</v>
      </c>
      <c r="D36" s="38">
        <v>92</v>
      </c>
      <c r="E36" s="38">
        <v>0</v>
      </c>
      <c r="F36" s="38">
        <v>0</v>
      </c>
      <c r="G36" s="39">
        <v>0</v>
      </c>
      <c r="H36" s="38">
        <v>0</v>
      </c>
      <c r="I36" s="40">
        <v>0</v>
      </c>
    </row>
    <row r="37" spans="1:9" ht="14.5">
      <c r="A37" s="73" t="s">
        <v>47</v>
      </c>
      <c r="B37" s="38">
        <v>467</v>
      </c>
      <c r="C37" s="38">
        <v>629</v>
      </c>
      <c r="D37" s="38">
        <v>467</v>
      </c>
      <c r="E37" s="38">
        <v>374</v>
      </c>
      <c r="F37" s="38">
        <v>0</v>
      </c>
      <c r="G37" s="39">
        <v>0</v>
      </c>
      <c r="H37" s="38">
        <v>0</v>
      </c>
      <c r="I37" s="40">
        <v>0</v>
      </c>
    </row>
    <row r="38" spans="1:9" ht="14.5">
      <c r="A38" s="73" t="s">
        <v>48</v>
      </c>
      <c r="B38" s="44">
        <v>610</v>
      </c>
      <c r="C38" s="44">
        <v>561</v>
      </c>
      <c r="D38" s="44">
        <v>83</v>
      </c>
      <c r="E38" s="44">
        <v>0</v>
      </c>
      <c r="F38" s="44">
        <v>0</v>
      </c>
      <c r="G38" s="39">
        <v>0</v>
      </c>
      <c r="H38" s="38">
        <v>0</v>
      </c>
      <c r="I38" s="40">
        <v>0</v>
      </c>
    </row>
    <row r="39" spans="1:9" ht="15" thickBot="1">
      <c r="A39" s="75" t="s">
        <v>34</v>
      </c>
      <c r="B39" s="41">
        <f t="shared" ref="B39:I39" si="0">SUM(B4:B38)</f>
        <v>17849</v>
      </c>
      <c r="C39" s="41">
        <f t="shared" si="0"/>
        <v>21223</v>
      </c>
      <c r="D39" s="41">
        <f t="shared" si="0"/>
        <v>9633</v>
      </c>
      <c r="E39" s="41">
        <f t="shared" si="0"/>
        <v>2862</v>
      </c>
      <c r="F39" s="42">
        <f t="shared" si="0"/>
        <v>11</v>
      </c>
      <c r="G39" s="41">
        <f t="shared" si="0"/>
        <v>992</v>
      </c>
      <c r="H39" s="41">
        <f t="shared" si="0"/>
        <v>73</v>
      </c>
      <c r="I39" s="43">
        <f t="shared" si="0"/>
        <v>1</v>
      </c>
    </row>
    <row r="41" spans="1:9" ht="14.5">
      <c r="A41" s="140" t="s">
        <v>120</v>
      </c>
    </row>
  </sheetData>
  <mergeCells count="3">
    <mergeCell ref="B1:I1"/>
    <mergeCell ref="B2:F2"/>
    <mergeCell ref="G2:I2"/>
  </mergeCells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selection activeCell="C36" sqref="C36"/>
    </sheetView>
  </sheetViews>
  <sheetFormatPr defaultRowHeight="12.5"/>
  <cols>
    <col min="1" max="1" width="23.7265625" customWidth="1"/>
    <col min="2" max="12" width="20.7265625" customWidth="1"/>
  </cols>
  <sheetData>
    <row r="1" spans="1:9" ht="15" thickBot="1">
      <c r="A1" s="81"/>
      <c r="B1" s="205" t="s">
        <v>60</v>
      </c>
      <c r="C1" s="205"/>
      <c r="D1" s="205"/>
      <c r="E1" s="205"/>
      <c r="F1" s="205"/>
      <c r="G1" s="205"/>
      <c r="H1" s="205"/>
      <c r="I1" s="206"/>
    </row>
    <row r="2" spans="1:9" ht="14.5">
      <c r="A2" s="89"/>
      <c r="B2" s="210" t="s">
        <v>0</v>
      </c>
      <c r="C2" s="210"/>
      <c r="D2" s="210"/>
      <c r="E2" s="210"/>
      <c r="F2" s="213"/>
      <c r="G2" s="209" t="s">
        <v>1</v>
      </c>
      <c r="H2" s="210"/>
      <c r="I2" s="211"/>
    </row>
    <row r="3" spans="1:9" ht="72.5">
      <c r="A3" s="82" t="s">
        <v>2</v>
      </c>
      <c r="B3" s="84" t="s">
        <v>42</v>
      </c>
      <c r="C3" s="84" t="s">
        <v>36</v>
      </c>
      <c r="D3" s="84" t="s">
        <v>35</v>
      </c>
      <c r="E3" s="84" t="s">
        <v>53</v>
      </c>
      <c r="F3" s="85" t="s">
        <v>37</v>
      </c>
      <c r="G3" s="84" t="s">
        <v>38</v>
      </c>
      <c r="H3" s="84" t="s">
        <v>39</v>
      </c>
      <c r="I3" s="86" t="s">
        <v>37</v>
      </c>
    </row>
    <row r="4" spans="1:9" ht="14.5">
      <c r="A4" s="68" t="s">
        <v>3</v>
      </c>
      <c r="B4" s="62">
        <v>178</v>
      </c>
      <c r="C4" s="38">
        <v>438</v>
      </c>
      <c r="D4" s="38">
        <v>133</v>
      </c>
      <c r="E4" s="38">
        <v>1</v>
      </c>
      <c r="F4" s="38">
        <v>0</v>
      </c>
      <c r="G4" s="39">
        <v>0</v>
      </c>
      <c r="H4" s="38">
        <v>0</v>
      </c>
      <c r="I4" s="40">
        <v>0</v>
      </c>
    </row>
    <row r="5" spans="1:9" ht="14.5">
      <c r="A5" s="68" t="s">
        <v>4</v>
      </c>
      <c r="B5" s="62">
        <v>808</v>
      </c>
      <c r="C5" s="38">
        <v>808</v>
      </c>
      <c r="D5" s="38">
        <v>0</v>
      </c>
      <c r="E5" s="38">
        <v>0</v>
      </c>
      <c r="F5" s="38">
        <v>0</v>
      </c>
      <c r="G5" s="39">
        <v>2</v>
      </c>
      <c r="H5" s="38">
        <v>0</v>
      </c>
      <c r="I5" s="40">
        <v>0</v>
      </c>
    </row>
    <row r="6" spans="1:9" ht="14.5">
      <c r="A6" s="68" t="s">
        <v>5</v>
      </c>
      <c r="B6" s="62">
        <v>464</v>
      </c>
      <c r="C6" s="38">
        <v>576</v>
      </c>
      <c r="D6" s="38">
        <v>304</v>
      </c>
      <c r="E6" s="38">
        <v>2</v>
      </c>
      <c r="F6" s="38">
        <v>0</v>
      </c>
      <c r="G6" s="39">
        <v>396</v>
      </c>
      <c r="H6" s="38">
        <v>0</v>
      </c>
      <c r="I6" s="40">
        <v>0</v>
      </c>
    </row>
    <row r="7" spans="1:9" ht="14.5">
      <c r="A7" s="68" t="s">
        <v>6</v>
      </c>
      <c r="B7" s="62">
        <v>729</v>
      </c>
      <c r="C7" s="38">
        <v>844</v>
      </c>
      <c r="D7" s="38">
        <v>682</v>
      </c>
      <c r="E7" s="38">
        <v>2</v>
      </c>
      <c r="F7" s="38">
        <v>0</v>
      </c>
      <c r="G7" s="39">
        <v>0</v>
      </c>
      <c r="H7" s="38">
        <v>0</v>
      </c>
      <c r="I7" s="40">
        <v>0</v>
      </c>
    </row>
    <row r="8" spans="1:9" ht="14.5">
      <c r="A8" s="68" t="s">
        <v>7</v>
      </c>
      <c r="B8" s="62">
        <v>576</v>
      </c>
      <c r="C8" s="38">
        <v>576</v>
      </c>
      <c r="D8" s="38">
        <v>0</v>
      </c>
      <c r="E8" s="38">
        <v>0</v>
      </c>
      <c r="F8" s="38">
        <v>0</v>
      </c>
      <c r="G8" s="39">
        <v>0</v>
      </c>
      <c r="H8" s="38">
        <v>0</v>
      </c>
      <c r="I8" s="40">
        <v>0</v>
      </c>
    </row>
    <row r="9" spans="1:9" ht="14.5">
      <c r="A9" s="68" t="s">
        <v>8</v>
      </c>
      <c r="B9" s="62">
        <v>164</v>
      </c>
      <c r="C9" s="38">
        <v>537</v>
      </c>
      <c r="D9" s="139" t="s">
        <v>119</v>
      </c>
      <c r="E9" s="38">
        <v>0</v>
      </c>
      <c r="F9" s="38">
        <v>0</v>
      </c>
      <c r="G9" s="39">
        <v>0</v>
      </c>
      <c r="H9" s="38">
        <v>0</v>
      </c>
      <c r="I9" s="40">
        <v>0</v>
      </c>
    </row>
    <row r="10" spans="1:9" ht="14.5">
      <c r="A10" s="68" t="s">
        <v>9</v>
      </c>
      <c r="B10" s="62">
        <v>409</v>
      </c>
      <c r="C10" s="38">
        <v>357</v>
      </c>
      <c r="D10" s="38">
        <v>109</v>
      </c>
      <c r="E10" s="38">
        <v>0</v>
      </c>
      <c r="F10" s="38">
        <v>0</v>
      </c>
      <c r="G10" s="39">
        <v>162</v>
      </c>
      <c r="H10" s="38">
        <v>162</v>
      </c>
      <c r="I10" s="40">
        <v>0</v>
      </c>
    </row>
    <row r="11" spans="1:9" ht="14.5">
      <c r="A11" s="68" t="s">
        <v>10</v>
      </c>
      <c r="B11" s="62">
        <v>57</v>
      </c>
      <c r="C11" s="38">
        <v>62</v>
      </c>
      <c r="D11" s="38">
        <v>57</v>
      </c>
      <c r="E11" s="38">
        <v>57</v>
      </c>
      <c r="F11" s="38">
        <v>0</v>
      </c>
      <c r="G11" s="39">
        <v>10</v>
      </c>
      <c r="H11" s="38">
        <v>10</v>
      </c>
      <c r="I11" s="40">
        <v>0</v>
      </c>
    </row>
    <row r="12" spans="1:9" ht="14.5">
      <c r="A12" s="68" t="s">
        <v>11</v>
      </c>
      <c r="B12" s="62">
        <v>704</v>
      </c>
      <c r="C12" s="38">
        <v>714</v>
      </c>
      <c r="D12" s="38">
        <v>226</v>
      </c>
      <c r="E12" s="38">
        <v>0</v>
      </c>
      <c r="F12" s="38">
        <v>0</v>
      </c>
      <c r="G12" s="39">
        <v>184</v>
      </c>
      <c r="H12" s="38">
        <v>0</v>
      </c>
      <c r="I12" s="40">
        <v>0</v>
      </c>
    </row>
    <row r="13" spans="1:9" ht="14.5">
      <c r="A13" s="68" t="s">
        <v>12</v>
      </c>
      <c r="B13" s="62">
        <v>534</v>
      </c>
      <c r="C13" s="38">
        <v>689</v>
      </c>
      <c r="D13" s="38">
        <v>287</v>
      </c>
      <c r="E13" s="38">
        <v>6</v>
      </c>
      <c r="F13" s="38">
        <v>0</v>
      </c>
      <c r="G13" s="39">
        <v>0</v>
      </c>
      <c r="H13" s="38">
        <v>0</v>
      </c>
      <c r="I13" s="40">
        <v>0</v>
      </c>
    </row>
    <row r="14" spans="1:9" ht="14.5">
      <c r="A14" s="68" t="s">
        <v>13</v>
      </c>
      <c r="B14" s="62">
        <v>281</v>
      </c>
      <c r="C14" s="38">
        <v>513</v>
      </c>
      <c r="D14" s="38">
        <v>281</v>
      </c>
      <c r="E14" s="38">
        <v>0</v>
      </c>
      <c r="F14" s="38">
        <v>0</v>
      </c>
      <c r="G14" s="39">
        <v>0</v>
      </c>
      <c r="H14" s="38">
        <v>0</v>
      </c>
      <c r="I14" s="40">
        <v>0</v>
      </c>
    </row>
    <row r="15" spans="1:9" ht="14.5">
      <c r="A15" s="68" t="s">
        <v>14</v>
      </c>
      <c r="B15" s="62">
        <v>134</v>
      </c>
      <c r="C15" s="38">
        <v>190</v>
      </c>
      <c r="D15" s="38">
        <v>28</v>
      </c>
      <c r="E15" s="38">
        <v>0</v>
      </c>
      <c r="F15" s="38">
        <v>0</v>
      </c>
      <c r="G15" s="39">
        <v>0</v>
      </c>
      <c r="H15" s="38">
        <v>0</v>
      </c>
      <c r="I15" s="40">
        <v>0</v>
      </c>
    </row>
    <row r="16" spans="1:9" ht="14.5">
      <c r="A16" s="68" t="s">
        <v>15</v>
      </c>
      <c r="B16" s="62">
        <v>59</v>
      </c>
      <c r="C16" s="38">
        <v>65</v>
      </c>
      <c r="D16" s="38">
        <v>11</v>
      </c>
      <c r="E16" s="38">
        <v>0</v>
      </c>
      <c r="F16" s="38">
        <v>0</v>
      </c>
      <c r="G16" s="39">
        <v>0</v>
      </c>
      <c r="H16" s="38">
        <v>0</v>
      </c>
      <c r="I16" s="40">
        <v>0</v>
      </c>
    </row>
    <row r="17" spans="1:9" ht="14.5">
      <c r="A17" s="68" t="s">
        <v>61</v>
      </c>
      <c r="B17" s="62">
        <v>281</v>
      </c>
      <c r="C17" s="38">
        <v>424</v>
      </c>
      <c r="D17" s="38">
        <v>281</v>
      </c>
      <c r="E17" s="38">
        <v>269</v>
      </c>
      <c r="F17" s="38">
        <v>0</v>
      </c>
      <c r="G17" s="39">
        <v>0</v>
      </c>
      <c r="H17" s="38">
        <v>0</v>
      </c>
      <c r="I17" s="40">
        <v>0</v>
      </c>
    </row>
    <row r="18" spans="1:9" ht="14.5">
      <c r="A18" s="68" t="s">
        <v>17</v>
      </c>
      <c r="B18" s="62">
        <v>35</v>
      </c>
      <c r="C18" s="38">
        <v>76</v>
      </c>
      <c r="D18" s="38">
        <v>25</v>
      </c>
      <c r="E18" s="38">
        <v>0</v>
      </c>
      <c r="F18" s="38">
        <v>0</v>
      </c>
      <c r="G18" s="39">
        <v>0</v>
      </c>
      <c r="H18" s="38">
        <v>0</v>
      </c>
      <c r="I18" s="40">
        <v>0</v>
      </c>
    </row>
    <row r="19" spans="1:9" ht="14.5">
      <c r="A19" s="68" t="s">
        <v>18</v>
      </c>
      <c r="B19" s="62">
        <v>21</v>
      </c>
      <c r="C19" s="38">
        <v>23</v>
      </c>
      <c r="D19" s="38">
        <v>21</v>
      </c>
      <c r="E19" s="38">
        <v>9</v>
      </c>
      <c r="F19" s="38">
        <v>0</v>
      </c>
      <c r="G19" s="39">
        <v>16</v>
      </c>
      <c r="H19" s="38">
        <v>8</v>
      </c>
      <c r="I19" s="40">
        <v>0</v>
      </c>
    </row>
    <row r="20" spans="1:9" ht="14.5">
      <c r="A20" s="68" t="s">
        <v>19</v>
      </c>
      <c r="B20" s="62">
        <v>113</v>
      </c>
      <c r="C20" s="38">
        <v>102</v>
      </c>
      <c r="D20" s="38">
        <v>2</v>
      </c>
      <c r="E20" s="38">
        <v>2</v>
      </c>
      <c r="F20" s="38">
        <v>0</v>
      </c>
      <c r="G20" s="39">
        <v>0</v>
      </c>
      <c r="H20" s="38">
        <v>0</v>
      </c>
      <c r="I20" s="40">
        <v>0</v>
      </c>
    </row>
    <row r="21" spans="1:9" ht="14.5">
      <c r="A21" s="68" t="s">
        <v>20</v>
      </c>
      <c r="B21" s="62">
        <v>91</v>
      </c>
      <c r="C21" s="38">
        <v>164</v>
      </c>
      <c r="D21" s="38">
        <v>66</v>
      </c>
      <c r="E21" s="38">
        <v>0</v>
      </c>
      <c r="F21" s="38">
        <v>0</v>
      </c>
      <c r="G21" s="39">
        <v>0</v>
      </c>
      <c r="H21" s="38">
        <v>0</v>
      </c>
      <c r="I21" s="40">
        <v>0</v>
      </c>
    </row>
    <row r="22" spans="1:9" ht="14.5">
      <c r="A22" s="68" t="s">
        <v>21</v>
      </c>
      <c r="B22" s="62">
        <v>389</v>
      </c>
      <c r="C22" s="38">
        <v>389</v>
      </c>
      <c r="D22" s="38">
        <v>40</v>
      </c>
      <c r="E22" s="38">
        <v>0</v>
      </c>
      <c r="F22" s="38">
        <v>0</v>
      </c>
      <c r="G22" s="39">
        <v>56</v>
      </c>
      <c r="H22" s="38">
        <v>0</v>
      </c>
      <c r="I22" s="40">
        <v>0</v>
      </c>
    </row>
    <row r="23" spans="1:9" ht="14.5">
      <c r="A23" s="68" t="s">
        <v>23</v>
      </c>
      <c r="B23" s="62">
        <v>45</v>
      </c>
      <c r="C23" s="38">
        <v>55</v>
      </c>
      <c r="D23" s="38">
        <v>45</v>
      </c>
      <c r="E23" s="38">
        <v>0</v>
      </c>
      <c r="F23" s="38">
        <v>0</v>
      </c>
      <c r="G23" s="39">
        <v>0</v>
      </c>
      <c r="H23" s="38">
        <v>0</v>
      </c>
      <c r="I23" s="40">
        <v>0</v>
      </c>
    </row>
    <row r="24" spans="1:9" ht="14.5">
      <c r="A24" s="68" t="s">
        <v>24</v>
      </c>
      <c r="B24" s="62">
        <v>499</v>
      </c>
      <c r="C24" s="38">
        <v>784</v>
      </c>
      <c r="D24" s="38">
        <v>387</v>
      </c>
      <c r="E24" s="38">
        <v>0</v>
      </c>
      <c r="F24" s="38">
        <v>0</v>
      </c>
      <c r="G24" s="39">
        <v>0</v>
      </c>
      <c r="H24" s="38">
        <v>0</v>
      </c>
      <c r="I24" s="40">
        <v>0</v>
      </c>
    </row>
    <row r="25" spans="1:9" ht="14.5">
      <c r="A25" s="68" t="s">
        <v>25</v>
      </c>
      <c r="B25" s="62">
        <v>597</v>
      </c>
      <c r="C25" s="38">
        <v>970</v>
      </c>
      <c r="D25" s="38">
        <v>517</v>
      </c>
      <c r="E25" s="38">
        <v>406</v>
      </c>
      <c r="F25" s="38">
        <v>0</v>
      </c>
      <c r="G25" s="39">
        <v>45</v>
      </c>
      <c r="H25" s="38">
        <v>0</v>
      </c>
      <c r="I25" s="40">
        <v>0</v>
      </c>
    </row>
    <row r="26" spans="1:9" ht="14.5">
      <c r="A26" s="68" t="s">
        <v>26</v>
      </c>
      <c r="B26" s="62">
        <v>2402</v>
      </c>
      <c r="C26" s="38">
        <v>2999</v>
      </c>
      <c r="D26" s="38">
        <v>1441</v>
      </c>
      <c r="E26" s="38">
        <v>3</v>
      </c>
      <c r="F26" s="38">
        <v>0</v>
      </c>
      <c r="G26" s="39">
        <v>0</v>
      </c>
      <c r="H26" s="38">
        <v>0</v>
      </c>
      <c r="I26" s="40">
        <v>0</v>
      </c>
    </row>
    <row r="27" spans="1:9" ht="14.5">
      <c r="A27" s="68" t="s">
        <v>62</v>
      </c>
      <c r="B27" s="62">
        <v>191</v>
      </c>
      <c r="C27" s="38">
        <v>191</v>
      </c>
      <c r="D27" s="38">
        <v>114</v>
      </c>
      <c r="E27" s="38">
        <v>0</v>
      </c>
      <c r="F27" s="38">
        <v>0</v>
      </c>
      <c r="G27" s="39">
        <v>0</v>
      </c>
      <c r="H27" s="38">
        <v>0</v>
      </c>
      <c r="I27" s="40">
        <v>0</v>
      </c>
    </row>
    <row r="28" spans="1:9" ht="14.5">
      <c r="A28" s="68" t="s">
        <v>63</v>
      </c>
      <c r="B28" s="62">
        <v>664</v>
      </c>
      <c r="C28" s="38">
        <v>896</v>
      </c>
      <c r="D28" s="38">
        <v>70</v>
      </c>
      <c r="E28" s="38">
        <v>0</v>
      </c>
      <c r="F28" s="38">
        <v>0</v>
      </c>
      <c r="G28" s="39">
        <v>0</v>
      </c>
      <c r="H28" s="38">
        <v>0</v>
      </c>
      <c r="I28" s="40">
        <v>0</v>
      </c>
    </row>
    <row r="29" spans="1:9" ht="14.5">
      <c r="A29" s="68" t="s">
        <v>29</v>
      </c>
      <c r="B29" s="62">
        <v>633</v>
      </c>
      <c r="C29" s="38">
        <v>1015</v>
      </c>
      <c r="D29" s="38">
        <v>351</v>
      </c>
      <c r="E29" s="38">
        <v>0</v>
      </c>
      <c r="F29" s="38">
        <v>0</v>
      </c>
      <c r="G29" s="39">
        <v>0</v>
      </c>
      <c r="H29" s="38">
        <v>0</v>
      </c>
      <c r="I29" s="40">
        <v>0</v>
      </c>
    </row>
    <row r="30" spans="1:9" ht="14.5">
      <c r="A30" s="68" t="s">
        <v>30</v>
      </c>
      <c r="B30" s="62">
        <v>830</v>
      </c>
      <c r="C30" s="38">
        <v>986</v>
      </c>
      <c r="D30" s="38">
        <v>690</v>
      </c>
      <c r="E30" s="38">
        <v>0</v>
      </c>
      <c r="F30" s="38">
        <v>0</v>
      </c>
      <c r="G30" s="39">
        <v>0</v>
      </c>
      <c r="H30" s="38">
        <v>0</v>
      </c>
      <c r="I30" s="40">
        <v>0</v>
      </c>
    </row>
    <row r="31" spans="1:9" ht="14.5">
      <c r="A31" s="68" t="s">
        <v>31</v>
      </c>
      <c r="B31" s="62">
        <v>366</v>
      </c>
      <c r="C31" s="38">
        <v>366</v>
      </c>
      <c r="D31" s="38">
        <v>14</v>
      </c>
      <c r="E31" s="38">
        <v>0</v>
      </c>
      <c r="F31" s="38">
        <v>0</v>
      </c>
      <c r="G31" s="39">
        <v>0</v>
      </c>
      <c r="H31" s="38">
        <v>0</v>
      </c>
      <c r="I31" s="40">
        <v>0</v>
      </c>
    </row>
    <row r="32" spans="1:9" ht="14.5">
      <c r="A32" s="100" t="s">
        <v>32</v>
      </c>
      <c r="B32" s="63"/>
      <c r="C32" s="38"/>
      <c r="D32" s="38"/>
      <c r="E32" s="38"/>
      <c r="F32" s="38"/>
      <c r="G32" s="39"/>
      <c r="H32" s="38"/>
      <c r="I32" s="40"/>
    </row>
    <row r="33" spans="1:9" ht="14.5">
      <c r="A33" s="68" t="s">
        <v>44</v>
      </c>
      <c r="B33" s="62">
        <v>604</v>
      </c>
      <c r="C33" s="38">
        <v>1531</v>
      </c>
      <c r="D33" s="38">
        <v>320</v>
      </c>
      <c r="E33" s="38">
        <v>0</v>
      </c>
      <c r="F33" s="38">
        <v>0</v>
      </c>
      <c r="G33" s="39">
        <v>0</v>
      </c>
      <c r="H33" s="38">
        <v>0</v>
      </c>
      <c r="I33" s="40">
        <v>0</v>
      </c>
    </row>
    <row r="34" spans="1:9" ht="14.5">
      <c r="A34" s="68" t="s">
        <v>45</v>
      </c>
      <c r="B34" s="62">
        <v>1542</v>
      </c>
      <c r="C34" s="38">
        <v>3225</v>
      </c>
      <c r="D34" s="38">
        <v>929</v>
      </c>
      <c r="E34" s="38">
        <v>828</v>
      </c>
      <c r="F34" s="38">
        <v>40</v>
      </c>
      <c r="G34" s="39">
        <v>10</v>
      </c>
      <c r="H34" s="38">
        <v>10</v>
      </c>
      <c r="I34" s="40">
        <v>0</v>
      </c>
    </row>
    <row r="35" spans="1:9" ht="14.5">
      <c r="A35" s="68" t="s">
        <v>46</v>
      </c>
      <c r="B35" s="62">
        <v>138</v>
      </c>
      <c r="C35" s="38">
        <v>179</v>
      </c>
      <c r="D35" s="38">
        <v>119</v>
      </c>
      <c r="E35" s="38">
        <v>0</v>
      </c>
      <c r="F35" s="38">
        <v>0</v>
      </c>
      <c r="G35" s="39">
        <v>0</v>
      </c>
      <c r="H35" s="38">
        <v>0</v>
      </c>
      <c r="I35" s="40">
        <v>0</v>
      </c>
    </row>
    <row r="36" spans="1:9" ht="15" thickBot="1">
      <c r="A36" s="75" t="s">
        <v>34</v>
      </c>
      <c r="B36" s="65">
        <f t="shared" ref="B36:I36" si="0">SUM(B4:B35)</f>
        <v>14538</v>
      </c>
      <c r="C36" s="41">
        <f t="shared" si="0"/>
        <v>20744</v>
      </c>
      <c r="D36" s="41">
        <f t="shared" si="0"/>
        <v>7550</v>
      </c>
      <c r="E36" s="41">
        <f t="shared" si="0"/>
        <v>1585</v>
      </c>
      <c r="F36" s="42">
        <f t="shared" si="0"/>
        <v>40</v>
      </c>
      <c r="G36" s="41">
        <f t="shared" si="0"/>
        <v>881</v>
      </c>
      <c r="H36" s="41">
        <f t="shared" si="0"/>
        <v>190</v>
      </c>
      <c r="I36" s="43">
        <f t="shared" si="0"/>
        <v>0</v>
      </c>
    </row>
    <row r="38" spans="1:9" ht="14.5">
      <c r="A38" s="140" t="s">
        <v>120</v>
      </c>
    </row>
  </sheetData>
  <mergeCells count="3">
    <mergeCell ref="B1:I1"/>
    <mergeCell ref="B2:F2"/>
    <mergeCell ref="G2:I2"/>
  </mergeCells>
  <pageMargins left="0.7" right="0.7" top="0.75" bottom="0.75" header="0.3" footer="0.3"/>
  <pageSetup paperSize="9" scale="7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D1" zoomScaleNormal="100" workbookViewId="0">
      <selection activeCell="J5" sqref="J5"/>
    </sheetView>
  </sheetViews>
  <sheetFormatPr defaultRowHeight="12.5"/>
  <cols>
    <col min="1" max="1" width="23.7265625" customWidth="1"/>
    <col min="2" max="9" width="20.7265625" customWidth="1"/>
  </cols>
  <sheetData>
    <row r="1" spans="1:9" ht="15" thickBot="1">
      <c r="A1" s="87"/>
      <c r="B1" s="205" t="s">
        <v>64</v>
      </c>
      <c r="C1" s="205"/>
      <c r="D1" s="205"/>
      <c r="E1" s="205"/>
      <c r="F1" s="205"/>
      <c r="G1" s="205"/>
      <c r="H1" s="205"/>
      <c r="I1" s="206"/>
    </row>
    <row r="2" spans="1:9" ht="14.5">
      <c r="A2" s="2"/>
      <c r="B2" s="212" t="s">
        <v>0</v>
      </c>
      <c r="C2" s="210"/>
      <c r="D2" s="210"/>
      <c r="E2" s="210"/>
      <c r="F2" s="213"/>
      <c r="G2" s="209" t="s">
        <v>1</v>
      </c>
      <c r="H2" s="210"/>
      <c r="I2" s="211"/>
    </row>
    <row r="3" spans="1:9" ht="112.5" customHeight="1">
      <c r="A3" s="101" t="s">
        <v>2</v>
      </c>
      <c r="B3" s="24" t="s">
        <v>42</v>
      </c>
      <c r="C3" s="31" t="s">
        <v>36</v>
      </c>
      <c r="D3" s="31" t="s">
        <v>35</v>
      </c>
      <c r="E3" s="31" t="s">
        <v>53</v>
      </c>
      <c r="F3" s="32" t="s">
        <v>37</v>
      </c>
      <c r="G3" s="31" t="s">
        <v>38</v>
      </c>
      <c r="H3" s="31" t="s">
        <v>39</v>
      </c>
      <c r="I3" s="33" t="s">
        <v>37</v>
      </c>
    </row>
    <row r="4" spans="1:9" ht="14.5">
      <c r="A4" s="5" t="s">
        <v>3</v>
      </c>
      <c r="B4" s="62">
        <v>170</v>
      </c>
      <c r="C4" s="104">
        <v>305</v>
      </c>
      <c r="D4" s="38">
        <v>148</v>
      </c>
      <c r="E4" s="38">
        <v>0</v>
      </c>
      <c r="F4" s="38">
        <v>0</v>
      </c>
      <c r="G4" s="39">
        <v>0</v>
      </c>
      <c r="H4" s="38">
        <v>0</v>
      </c>
      <c r="I4" s="40">
        <v>0</v>
      </c>
    </row>
    <row r="5" spans="1:9" ht="14.5">
      <c r="A5" s="5" t="s">
        <v>4</v>
      </c>
      <c r="B5" s="62">
        <v>633</v>
      </c>
      <c r="C5" s="104">
        <v>633</v>
      </c>
      <c r="D5" s="38">
        <v>61</v>
      </c>
      <c r="E5" s="38">
        <v>0</v>
      </c>
      <c r="F5" s="38">
        <v>0</v>
      </c>
      <c r="G5" s="39">
        <v>0</v>
      </c>
      <c r="H5" s="38">
        <v>0</v>
      </c>
      <c r="I5" s="40">
        <v>0</v>
      </c>
    </row>
    <row r="6" spans="1:9" ht="14.5">
      <c r="A6" s="5" t="s">
        <v>5</v>
      </c>
      <c r="B6" s="62">
        <v>569</v>
      </c>
      <c r="C6" s="104">
        <v>569</v>
      </c>
      <c r="D6" s="38">
        <v>541</v>
      </c>
      <c r="E6" s="38">
        <v>0</v>
      </c>
      <c r="F6" s="38">
        <v>0</v>
      </c>
      <c r="G6" s="39">
        <v>569</v>
      </c>
      <c r="H6" s="38">
        <v>0</v>
      </c>
      <c r="I6" s="40">
        <v>0</v>
      </c>
    </row>
    <row r="7" spans="1:9" ht="14.5">
      <c r="A7" s="5" t="s">
        <v>6</v>
      </c>
      <c r="B7" s="62">
        <v>559</v>
      </c>
      <c r="C7" s="104">
        <v>632</v>
      </c>
      <c r="D7" s="38">
        <v>524</v>
      </c>
      <c r="E7" s="38">
        <v>4</v>
      </c>
      <c r="F7" s="38">
        <v>0</v>
      </c>
      <c r="G7" s="39">
        <v>0</v>
      </c>
      <c r="H7" s="38">
        <v>0</v>
      </c>
      <c r="I7" s="40">
        <v>0</v>
      </c>
    </row>
    <row r="8" spans="1:9" ht="14.5">
      <c r="A8" s="5" t="s">
        <v>7</v>
      </c>
      <c r="B8" s="62">
        <v>522</v>
      </c>
      <c r="C8" s="104">
        <v>522</v>
      </c>
      <c r="D8" s="38">
        <v>0</v>
      </c>
      <c r="E8" s="38">
        <v>0</v>
      </c>
      <c r="F8" s="38">
        <v>0</v>
      </c>
      <c r="G8" s="39">
        <v>0</v>
      </c>
      <c r="H8" s="38">
        <v>0</v>
      </c>
      <c r="I8" s="40">
        <v>0</v>
      </c>
    </row>
    <row r="9" spans="1:9" ht="14.5">
      <c r="A9" s="5" t="s">
        <v>8</v>
      </c>
      <c r="B9" s="62">
        <v>174</v>
      </c>
      <c r="C9" s="104">
        <v>416</v>
      </c>
      <c r="D9" s="38">
        <v>171</v>
      </c>
      <c r="E9" s="38">
        <v>4</v>
      </c>
      <c r="F9" s="38">
        <v>0</v>
      </c>
      <c r="G9" s="39">
        <v>13</v>
      </c>
      <c r="H9" s="38">
        <v>0</v>
      </c>
      <c r="I9" s="40">
        <v>0</v>
      </c>
    </row>
    <row r="10" spans="1:9" ht="14.5">
      <c r="A10" s="5" t="s">
        <v>9</v>
      </c>
      <c r="B10" s="62">
        <v>230</v>
      </c>
      <c r="C10" s="104">
        <v>311</v>
      </c>
      <c r="D10" s="38">
        <v>159</v>
      </c>
      <c r="E10" s="38">
        <v>0</v>
      </c>
      <c r="F10" s="38">
        <v>0</v>
      </c>
      <c r="G10" s="39">
        <v>43</v>
      </c>
      <c r="H10" s="38">
        <v>43</v>
      </c>
      <c r="I10" s="40">
        <v>0</v>
      </c>
    </row>
    <row r="11" spans="1:9" ht="14.5">
      <c r="A11" s="5" t="s">
        <v>10</v>
      </c>
      <c r="B11" s="62">
        <v>83</v>
      </c>
      <c r="C11" s="104">
        <v>91</v>
      </c>
      <c r="D11" s="38">
        <v>82</v>
      </c>
      <c r="E11" s="38">
        <v>82</v>
      </c>
      <c r="F11" s="38">
        <v>0</v>
      </c>
      <c r="G11" s="39">
        <v>0</v>
      </c>
      <c r="H11" s="38">
        <v>0</v>
      </c>
      <c r="I11" s="40">
        <v>0</v>
      </c>
    </row>
    <row r="12" spans="1:9" ht="14.5">
      <c r="A12" s="5" t="s">
        <v>11</v>
      </c>
      <c r="B12" s="62">
        <v>1427</v>
      </c>
      <c r="C12" s="104">
        <v>2454</v>
      </c>
      <c r="D12" s="38">
        <v>1049</v>
      </c>
      <c r="E12" s="38">
        <v>0</v>
      </c>
      <c r="F12" s="38">
        <v>0</v>
      </c>
      <c r="G12" s="39">
        <v>1424</v>
      </c>
      <c r="H12" s="38">
        <v>0</v>
      </c>
      <c r="I12" s="40">
        <v>0</v>
      </c>
    </row>
    <row r="13" spans="1:9" ht="14.5">
      <c r="A13" s="5" t="s">
        <v>12</v>
      </c>
      <c r="B13" s="62">
        <v>472</v>
      </c>
      <c r="C13" s="104">
        <v>544</v>
      </c>
      <c r="D13" s="38">
        <v>246</v>
      </c>
      <c r="E13" s="38">
        <v>4</v>
      </c>
      <c r="F13" s="38">
        <v>0</v>
      </c>
      <c r="G13" s="39">
        <v>0</v>
      </c>
      <c r="H13" s="38">
        <v>1</v>
      </c>
      <c r="I13" s="40">
        <v>0</v>
      </c>
    </row>
    <row r="14" spans="1:9" ht="14.5">
      <c r="A14" s="5" t="s">
        <v>13</v>
      </c>
      <c r="B14" s="62">
        <v>220</v>
      </c>
      <c r="C14" s="104">
        <v>476</v>
      </c>
      <c r="D14" s="38">
        <v>220</v>
      </c>
      <c r="E14" s="38">
        <v>0</v>
      </c>
      <c r="F14" s="38">
        <v>0</v>
      </c>
      <c r="G14" s="39">
        <v>0</v>
      </c>
      <c r="H14" s="38">
        <v>0</v>
      </c>
      <c r="I14" s="40">
        <v>0</v>
      </c>
    </row>
    <row r="15" spans="1:9" ht="14.5">
      <c r="A15" s="5" t="s">
        <v>14</v>
      </c>
      <c r="B15" s="62">
        <v>62</v>
      </c>
      <c r="C15" s="104">
        <v>92</v>
      </c>
      <c r="D15" s="38">
        <v>30</v>
      </c>
      <c r="E15" s="38">
        <v>0</v>
      </c>
      <c r="F15" s="38">
        <v>0</v>
      </c>
      <c r="G15" s="39">
        <v>0</v>
      </c>
      <c r="H15" s="38">
        <v>0</v>
      </c>
      <c r="I15" s="40">
        <v>0</v>
      </c>
    </row>
    <row r="16" spans="1:9" ht="14.5">
      <c r="A16" s="5" t="s">
        <v>15</v>
      </c>
      <c r="B16" s="62">
        <v>79</v>
      </c>
      <c r="C16" s="104">
        <v>85</v>
      </c>
      <c r="D16" s="38">
        <v>45</v>
      </c>
      <c r="E16" s="38">
        <v>0</v>
      </c>
      <c r="F16" s="38">
        <v>0</v>
      </c>
      <c r="G16" s="39">
        <v>0</v>
      </c>
      <c r="H16" s="38">
        <v>0</v>
      </c>
      <c r="I16" s="40">
        <v>0</v>
      </c>
    </row>
    <row r="17" spans="1:9" ht="14.5">
      <c r="A17" s="5" t="s">
        <v>61</v>
      </c>
      <c r="B17" s="62">
        <v>700</v>
      </c>
      <c r="C17" s="104">
        <v>1014</v>
      </c>
      <c r="D17" s="38">
        <v>700</v>
      </c>
      <c r="E17" s="38">
        <v>294</v>
      </c>
      <c r="F17" s="38">
        <v>0</v>
      </c>
      <c r="G17" s="39">
        <v>0</v>
      </c>
      <c r="H17" s="38">
        <v>0</v>
      </c>
      <c r="I17" s="40">
        <v>0</v>
      </c>
    </row>
    <row r="18" spans="1:9" ht="14.5">
      <c r="A18" s="5" t="s">
        <v>17</v>
      </c>
      <c r="B18" s="62">
        <v>47</v>
      </c>
      <c r="C18" s="104">
        <v>54</v>
      </c>
      <c r="D18" s="38">
        <v>42</v>
      </c>
      <c r="E18" s="38">
        <v>0</v>
      </c>
      <c r="F18" s="38">
        <v>0</v>
      </c>
      <c r="G18" s="39">
        <v>0</v>
      </c>
      <c r="H18" s="38">
        <v>0</v>
      </c>
      <c r="I18" s="40">
        <v>0</v>
      </c>
    </row>
    <row r="19" spans="1:9" ht="14.5">
      <c r="A19" s="102" t="s">
        <v>18</v>
      </c>
      <c r="B19" s="62">
        <v>209</v>
      </c>
      <c r="C19" s="104">
        <v>219</v>
      </c>
      <c r="D19" s="38">
        <v>209</v>
      </c>
      <c r="E19" s="38">
        <v>206</v>
      </c>
      <c r="F19" s="38">
        <v>0</v>
      </c>
      <c r="G19" s="39">
        <v>22</v>
      </c>
      <c r="H19" s="38">
        <v>27</v>
      </c>
      <c r="I19" s="40">
        <v>0</v>
      </c>
    </row>
    <row r="20" spans="1:9" ht="14.5">
      <c r="A20" s="102" t="s">
        <v>19</v>
      </c>
      <c r="B20" s="62">
        <v>255</v>
      </c>
      <c r="C20" s="104">
        <v>258</v>
      </c>
      <c r="D20" s="38">
        <v>33</v>
      </c>
      <c r="E20" s="38">
        <v>12</v>
      </c>
      <c r="F20" s="38">
        <v>0</v>
      </c>
      <c r="G20" s="39">
        <v>0</v>
      </c>
      <c r="H20" s="38">
        <v>0</v>
      </c>
      <c r="I20" s="40">
        <v>0</v>
      </c>
    </row>
    <row r="21" spans="1:9" ht="14.5">
      <c r="A21" s="102" t="s">
        <v>20</v>
      </c>
      <c r="B21" s="62">
        <v>86</v>
      </c>
      <c r="C21" s="104">
        <v>165</v>
      </c>
      <c r="D21" s="38">
        <v>77</v>
      </c>
      <c r="E21" s="38">
        <v>0</v>
      </c>
      <c r="F21" s="38">
        <v>0</v>
      </c>
      <c r="G21" s="39">
        <v>0</v>
      </c>
      <c r="H21" s="38">
        <v>0</v>
      </c>
      <c r="I21" s="40">
        <v>0</v>
      </c>
    </row>
    <row r="22" spans="1:9" ht="14.5">
      <c r="A22" s="102" t="s">
        <v>21</v>
      </c>
      <c r="B22" s="62">
        <v>387</v>
      </c>
      <c r="C22" s="104">
        <v>387</v>
      </c>
      <c r="D22" s="38">
        <v>294</v>
      </c>
      <c r="E22" s="38">
        <v>0</v>
      </c>
      <c r="F22" s="38">
        <v>0</v>
      </c>
      <c r="G22" s="39">
        <v>227</v>
      </c>
      <c r="H22" s="38">
        <v>0</v>
      </c>
      <c r="I22" s="40">
        <v>0</v>
      </c>
    </row>
    <row r="23" spans="1:9" ht="14.5">
      <c r="A23" s="102" t="s">
        <v>23</v>
      </c>
      <c r="B23" s="62">
        <v>26</v>
      </c>
      <c r="C23" s="104">
        <v>53</v>
      </c>
      <c r="D23" s="38">
        <v>26</v>
      </c>
      <c r="E23" s="38">
        <v>23</v>
      </c>
      <c r="F23" s="38">
        <v>0</v>
      </c>
      <c r="G23" s="39">
        <v>0</v>
      </c>
      <c r="H23" s="38">
        <v>0</v>
      </c>
      <c r="I23" s="40">
        <v>0</v>
      </c>
    </row>
    <row r="24" spans="1:9" ht="14.5">
      <c r="A24" s="102" t="s">
        <v>24</v>
      </c>
      <c r="B24" s="62">
        <v>460</v>
      </c>
      <c r="C24" s="104">
        <v>803</v>
      </c>
      <c r="D24" s="38">
        <v>343</v>
      </c>
      <c r="E24" s="38">
        <v>0</v>
      </c>
      <c r="F24" s="38">
        <v>0</v>
      </c>
      <c r="G24" s="39">
        <v>0</v>
      </c>
      <c r="H24" s="38">
        <v>0</v>
      </c>
      <c r="I24" s="40">
        <v>0</v>
      </c>
    </row>
    <row r="25" spans="1:9" ht="14.5">
      <c r="A25" s="102" t="s">
        <v>25</v>
      </c>
      <c r="B25" s="62">
        <v>361</v>
      </c>
      <c r="C25" s="104">
        <v>659</v>
      </c>
      <c r="D25" s="38">
        <v>286</v>
      </c>
      <c r="E25" s="38">
        <v>268</v>
      </c>
      <c r="F25" s="38">
        <v>1</v>
      </c>
      <c r="G25" s="39">
        <v>8</v>
      </c>
      <c r="H25" s="38">
        <v>0</v>
      </c>
      <c r="I25" s="40">
        <v>0</v>
      </c>
    </row>
    <row r="26" spans="1:9" ht="14.5">
      <c r="A26" s="102" t="s">
        <v>26</v>
      </c>
      <c r="B26" s="62">
        <v>1731</v>
      </c>
      <c r="C26" s="104">
        <v>2058</v>
      </c>
      <c r="D26" s="38">
        <v>1081</v>
      </c>
      <c r="E26" s="38">
        <v>1</v>
      </c>
      <c r="F26" s="38">
        <v>2</v>
      </c>
      <c r="G26" s="39">
        <v>0</v>
      </c>
      <c r="H26" s="38">
        <v>0</v>
      </c>
      <c r="I26" s="40">
        <v>0</v>
      </c>
    </row>
    <row r="27" spans="1:9" ht="14.5">
      <c r="A27" s="102" t="s">
        <v>62</v>
      </c>
      <c r="B27" s="62">
        <v>103</v>
      </c>
      <c r="C27" s="104">
        <v>103</v>
      </c>
      <c r="D27" s="38">
        <v>0</v>
      </c>
      <c r="E27" s="38">
        <v>0</v>
      </c>
      <c r="F27" s="38">
        <v>0</v>
      </c>
      <c r="G27" s="39">
        <v>0</v>
      </c>
      <c r="H27" s="38">
        <v>0</v>
      </c>
      <c r="I27" s="40">
        <v>0</v>
      </c>
    </row>
    <row r="28" spans="1:9" ht="14.5">
      <c r="A28" s="102" t="s">
        <v>63</v>
      </c>
      <c r="B28" s="62">
        <v>785</v>
      </c>
      <c r="C28" s="104">
        <v>909</v>
      </c>
      <c r="D28" s="38">
        <v>200</v>
      </c>
      <c r="E28" s="38">
        <v>0</v>
      </c>
      <c r="F28" s="38">
        <v>0</v>
      </c>
      <c r="G28" s="39">
        <v>0</v>
      </c>
      <c r="H28" s="38">
        <v>0</v>
      </c>
      <c r="I28" s="40">
        <v>0</v>
      </c>
    </row>
    <row r="29" spans="1:9" ht="14.5">
      <c r="A29" s="102" t="s">
        <v>29</v>
      </c>
      <c r="B29" s="62">
        <v>511</v>
      </c>
      <c r="C29" s="104">
        <v>1001</v>
      </c>
      <c r="D29" s="38">
        <v>374</v>
      </c>
      <c r="E29" s="38">
        <v>0</v>
      </c>
      <c r="F29" s="38">
        <v>0</v>
      </c>
      <c r="G29" s="39">
        <v>0</v>
      </c>
      <c r="H29" s="38">
        <v>0</v>
      </c>
      <c r="I29" s="40">
        <v>0</v>
      </c>
    </row>
    <row r="30" spans="1:9" ht="14.5">
      <c r="A30" s="102" t="s">
        <v>30</v>
      </c>
      <c r="B30" s="62">
        <v>239</v>
      </c>
      <c r="C30" s="104">
        <v>240</v>
      </c>
      <c r="D30" s="38">
        <v>193</v>
      </c>
      <c r="E30" s="38">
        <v>0</v>
      </c>
      <c r="F30" s="38">
        <v>0</v>
      </c>
      <c r="G30" s="39">
        <v>0</v>
      </c>
      <c r="H30" s="38">
        <v>0</v>
      </c>
      <c r="I30" s="40">
        <v>0</v>
      </c>
    </row>
    <row r="31" spans="1:9" ht="14.5">
      <c r="A31" s="102" t="s">
        <v>31</v>
      </c>
      <c r="B31" s="62">
        <v>358</v>
      </c>
      <c r="C31" s="104">
        <v>369</v>
      </c>
      <c r="D31" s="38">
        <v>12</v>
      </c>
      <c r="E31" s="38">
        <v>0</v>
      </c>
      <c r="F31" s="38">
        <v>0</v>
      </c>
      <c r="G31" s="39">
        <v>0</v>
      </c>
      <c r="H31" s="38">
        <v>0</v>
      </c>
      <c r="I31" s="40">
        <v>0</v>
      </c>
    </row>
    <row r="32" spans="1:9" ht="14.5">
      <c r="A32" s="13" t="s">
        <v>32</v>
      </c>
      <c r="B32" s="63"/>
      <c r="C32" s="104"/>
      <c r="D32" s="38"/>
      <c r="E32" s="38"/>
      <c r="F32" s="38"/>
      <c r="G32" s="39"/>
      <c r="H32" s="38"/>
      <c r="I32" s="40"/>
    </row>
    <row r="33" spans="1:9" ht="14.5">
      <c r="A33" s="5" t="s">
        <v>44</v>
      </c>
      <c r="B33" s="62">
        <v>635</v>
      </c>
      <c r="C33" s="104">
        <v>1226</v>
      </c>
      <c r="D33" s="38">
        <v>269</v>
      </c>
      <c r="E33" s="38">
        <v>269</v>
      </c>
      <c r="F33" s="38">
        <v>0</v>
      </c>
      <c r="G33" s="39">
        <v>0</v>
      </c>
      <c r="H33" s="38">
        <v>0</v>
      </c>
      <c r="I33" s="40">
        <v>0</v>
      </c>
    </row>
    <row r="34" spans="1:9" ht="14.5">
      <c r="A34" s="5" t="s">
        <v>45</v>
      </c>
      <c r="B34" s="62">
        <v>1388</v>
      </c>
      <c r="C34" s="104">
        <v>3612</v>
      </c>
      <c r="D34" s="38">
        <v>1077</v>
      </c>
      <c r="E34" s="38">
        <v>975</v>
      </c>
      <c r="F34" s="38">
        <v>24</v>
      </c>
      <c r="G34" s="39">
        <v>9</v>
      </c>
      <c r="H34" s="38">
        <v>9</v>
      </c>
      <c r="I34" s="40">
        <v>1</v>
      </c>
    </row>
    <row r="35" spans="1:9" ht="14.5">
      <c r="A35" s="5" t="s">
        <v>46</v>
      </c>
      <c r="B35" s="62">
        <v>152</v>
      </c>
      <c r="C35" s="104">
        <v>216</v>
      </c>
      <c r="D35" s="38">
        <v>120</v>
      </c>
      <c r="E35" s="38">
        <v>0</v>
      </c>
      <c r="F35" s="38">
        <v>0</v>
      </c>
      <c r="G35" s="39">
        <v>0</v>
      </c>
      <c r="H35" s="38">
        <v>0</v>
      </c>
      <c r="I35" s="40">
        <v>0</v>
      </c>
    </row>
    <row r="36" spans="1:9" ht="15" thickBot="1">
      <c r="A36" s="15" t="s">
        <v>34</v>
      </c>
      <c r="B36" s="65">
        <f t="shared" ref="B36:I36" si="0">SUM(B4:B35)</f>
        <v>13633</v>
      </c>
      <c r="C36" s="41">
        <f t="shared" si="0"/>
        <v>20476</v>
      </c>
      <c r="D36" s="41">
        <f t="shared" si="0"/>
        <v>8612</v>
      </c>
      <c r="E36" s="41">
        <f t="shared" si="0"/>
        <v>2142</v>
      </c>
      <c r="F36" s="42">
        <f t="shared" si="0"/>
        <v>27</v>
      </c>
      <c r="G36" s="41">
        <f t="shared" si="0"/>
        <v>2315</v>
      </c>
      <c r="H36" s="41">
        <f t="shared" si="0"/>
        <v>80</v>
      </c>
      <c r="I36" s="43">
        <f t="shared" si="0"/>
        <v>1</v>
      </c>
    </row>
    <row r="39" spans="1:9" ht="13">
      <c r="A39" s="72"/>
    </row>
  </sheetData>
  <mergeCells count="3">
    <mergeCell ref="B1:I1"/>
    <mergeCell ref="B2:F2"/>
    <mergeCell ref="G2:I2"/>
  </mergeCells>
  <pageMargins left="0.7" right="0.7" top="0.75" bottom="0.75" header="0.3" footer="0.3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topLeftCell="A4" zoomScaleNormal="100" workbookViewId="0">
      <selection activeCell="F20" sqref="F20"/>
    </sheetView>
  </sheetViews>
  <sheetFormatPr defaultRowHeight="12.5"/>
  <cols>
    <col min="1" max="1" width="23.7265625" customWidth="1"/>
    <col min="2" max="9" width="20.7265625" customWidth="1"/>
  </cols>
  <sheetData>
    <row r="1" spans="1:9" ht="15" thickBot="1">
      <c r="A1" s="87"/>
      <c r="B1" s="205" t="s">
        <v>65</v>
      </c>
      <c r="C1" s="205"/>
      <c r="D1" s="205"/>
      <c r="E1" s="205"/>
      <c r="F1" s="205"/>
      <c r="G1" s="205"/>
      <c r="H1" s="205"/>
      <c r="I1" s="206"/>
    </row>
    <row r="2" spans="1:9" ht="14.5">
      <c r="A2" s="2"/>
      <c r="B2" s="212" t="s">
        <v>0</v>
      </c>
      <c r="C2" s="210"/>
      <c r="D2" s="210"/>
      <c r="E2" s="210"/>
      <c r="F2" s="213"/>
      <c r="G2" s="209" t="s">
        <v>1</v>
      </c>
      <c r="H2" s="210"/>
      <c r="I2" s="211"/>
    </row>
    <row r="3" spans="1:9" ht="72.5">
      <c r="A3" s="101" t="s">
        <v>2</v>
      </c>
      <c r="B3" s="24" t="s">
        <v>42</v>
      </c>
      <c r="C3" s="31" t="s">
        <v>66</v>
      </c>
      <c r="D3" s="31" t="s">
        <v>35</v>
      </c>
      <c r="E3" s="31" t="s">
        <v>53</v>
      </c>
      <c r="F3" s="32" t="s">
        <v>37</v>
      </c>
      <c r="G3" s="31" t="s">
        <v>38</v>
      </c>
      <c r="H3" s="31" t="s">
        <v>39</v>
      </c>
      <c r="I3" s="33" t="s">
        <v>37</v>
      </c>
    </row>
    <row r="4" spans="1:9" ht="14.5">
      <c r="A4" s="5" t="s">
        <v>3</v>
      </c>
      <c r="B4" s="62">
        <v>317</v>
      </c>
      <c r="C4" s="38">
        <v>384</v>
      </c>
      <c r="D4" s="38">
        <v>311</v>
      </c>
      <c r="E4" s="38">
        <v>0</v>
      </c>
      <c r="F4" s="38">
        <v>0</v>
      </c>
      <c r="G4" s="39">
        <v>0</v>
      </c>
      <c r="H4" s="38">
        <v>0</v>
      </c>
      <c r="I4" s="40">
        <v>0</v>
      </c>
    </row>
    <row r="5" spans="1:9" ht="14.5">
      <c r="A5" s="5" t="s">
        <v>4</v>
      </c>
      <c r="B5" s="62">
        <v>656</v>
      </c>
      <c r="C5" s="38">
        <v>812</v>
      </c>
      <c r="D5" s="38">
        <v>156</v>
      </c>
      <c r="E5" s="38">
        <v>0</v>
      </c>
      <c r="F5" s="38">
        <v>0</v>
      </c>
      <c r="G5" s="39">
        <v>0</v>
      </c>
      <c r="H5" s="38">
        <v>0</v>
      </c>
      <c r="I5" s="40">
        <v>0</v>
      </c>
    </row>
    <row r="6" spans="1:9" ht="14.5">
      <c r="A6" s="5" t="s">
        <v>5</v>
      </c>
      <c r="B6" s="62">
        <v>676</v>
      </c>
      <c r="C6" s="38">
        <v>676</v>
      </c>
      <c r="D6" s="38">
        <v>670</v>
      </c>
      <c r="E6" s="38">
        <v>1</v>
      </c>
      <c r="F6" s="38">
        <v>0</v>
      </c>
      <c r="G6" s="39">
        <v>0</v>
      </c>
      <c r="H6" s="38">
        <v>0</v>
      </c>
      <c r="I6" s="40">
        <v>0</v>
      </c>
    </row>
    <row r="7" spans="1:9" ht="14.5">
      <c r="A7" s="5" t="s">
        <v>6</v>
      </c>
      <c r="B7" s="62">
        <v>756</v>
      </c>
      <c r="C7" s="38">
        <v>828</v>
      </c>
      <c r="D7" s="38">
        <v>733</v>
      </c>
      <c r="E7" s="38">
        <v>7</v>
      </c>
      <c r="F7" s="38">
        <v>0</v>
      </c>
      <c r="G7" s="39">
        <v>0</v>
      </c>
      <c r="H7" s="38">
        <v>0</v>
      </c>
      <c r="I7" s="40">
        <v>0</v>
      </c>
    </row>
    <row r="8" spans="1:9" ht="14.5">
      <c r="A8" s="5" t="s">
        <v>7</v>
      </c>
      <c r="B8" s="62">
        <v>519</v>
      </c>
      <c r="C8" s="38">
        <v>538</v>
      </c>
      <c r="D8" s="38">
        <v>443</v>
      </c>
      <c r="E8" s="38">
        <v>0</v>
      </c>
      <c r="F8" s="38">
        <v>0</v>
      </c>
      <c r="G8" s="39">
        <v>0</v>
      </c>
      <c r="H8" s="38">
        <v>0</v>
      </c>
      <c r="I8" s="40">
        <v>0</v>
      </c>
    </row>
    <row r="9" spans="1:9" ht="14.5">
      <c r="A9" s="102" t="s">
        <v>8</v>
      </c>
      <c r="B9" s="62">
        <v>273</v>
      </c>
      <c r="C9" s="38">
        <v>448</v>
      </c>
      <c r="D9" s="38">
        <v>197</v>
      </c>
      <c r="E9" s="104">
        <v>351</v>
      </c>
      <c r="F9" s="38">
        <v>0</v>
      </c>
      <c r="G9" s="39">
        <v>0</v>
      </c>
      <c r="H9" s="38">
        <v>0</v>
      </c>
      <c r="I9" s="40">
        <v>0</v>
      </c>
    </row>
    <row r="10" spans="1:9" ht="14.5">
      <c r="A10" s="5" t="s">
        <v>9</v>
      </c>
      <c r="B10" s="62">
        <v>321</v>
      </c>
      <c r="C10" s="38">
        <v>404</v>
      </c>
      <c r="D10" s="38">
        <v>209</v>
      </c>
      <c r="E10" s="38">
        <v>3</v>
      </c>
      <c r="F10" s="38">
        <v>0</v>
      </c>
      <c r="G10" s="39">
        <v>174</v>
      </c>
      <c r="H10" s="38">
        <v>127</v>
      </c>
      <c r="I10" s="40">
        <v>0</v>
      </c>
    </row>
    <row r="11" spans="1:9" ht="14.5">
      <c r="A11" s="5" t="s">
        <v>10</v>
      </c>
      <c r="B11" s="62">
        <v>30</v>
      </c>
      <c r="C11" s="38">
        <v>30</v>
      </c>
      <c r="D11" s="38">
        <v>29</v>
      </c>
      <c r="E11" s="38">
        <v>23</v>
      </c>
      <c r="F11" s="38">
        <v>0</v>
      </c>
      <c r="G11" s="39">
        <v>0</v>
      </c>
      <c r="H11" s="38">
        <v>0</v>
      </c>
      <c r="I11" s="40">
        <v>0</v>
      </c>
    </row>
    <row r="12" spans="1:9" ht="14.5">
      <c r="A12" s="5" t="s">
        <v>11</v>
      </c>
      <c r="B12" s="62">
        <v>804</v>
      </c>
      <c r="C12" s="38">
        <v>1105</v>
      </c>
      <c r="D12" s="38">
        <v>604</v>
      </c>
      <c r="E12" s="38">
        <v>0</v>
      </c>
      <c r="F12" s="38">
        <v>0</v>
      </c>
      <c r="G12" s="39">
        <v>800</v>
      </c>
      <c r="H12" s="38">
        <v>0</v>
      </c>
      <c r="I12" s="40">
        <v>0</v>
      </c>
    </row>
    <row r="13" spans="1:9" ht="14.5">
      <c r="A13" s="5" t="s">
        <v>12</v>
      </c>
      <c r="B13" s="62">
        <v>378</v>
      </c>
      <c r="C13" s="38">
        <v>430</v>
      </c>
      <c r="D13" s="38">
        <v>188</v>
      </c>
      <c r="E13" s="38">
        <v>5</v>
      </c>
      <c r="F13" s="38">
        <v>2</v>
      </c>
      <c r="G13" s="39">
        <v>0</v>
      </c>
      <c r="H13" s="38">
        <v>0</v>
      </c>
      <c r="I13" s="40">
        <v>0</v>
      </c>
    </row>
    <row r="14" spans="1:9" ht="14.5">
      <c r="A14" s="5" t="s">
        <v>13</v>
      </c>
      <c r="B14" s="62">
        <v>249</v>
      </c>
      <c r="C14" s="38">
        <v>414</v>
      </c>
      <c r="D14" s="38">
        <v>249</v>
      </c>
      <c r="E14" s="38">
        <v>4</v>
      </c>
      <c r="F14" s="38">
        <v>0</v>
      </c>
      <c r="G14" s="39">
        <v>0</v>
      </c>
      <c r="H14" s="38">
        <v>0</v>
      </c>
      <c r="I14" s="40">
        <v>0</v>
      </c>
    </row>
    <row r="15" spans="1:9" ht="14.5">
      <c r="A15" s="5" t="s">
        <v>14</v>
      </c>
      <c r="B15" s="62">
        <v>40</v>
      </c>
      <c r="C15" s="38">
        <v>50</v>
      </c>
      <c r="D15" s="38">
        <v>10</v>
      </c>
      <c r="E15" s="38">
        <v>0</v>
      </c>
      <c r="F15" s="38">
        <v>0</v>
      </c>
      <c r="G15" s="39">
        <v>0</v>
      </c>
      <c r="H15" s="38">
        <v>0</v>
      </c>
      <c r="I15" s="40">
        <v>0</v>
      </c>
    </row>
    <row r="16" spans="1:9" ht="14.5">
      <c r="A16" s="5" t="s">
        <v>15</v>
      </c>
      <c r="B16" s="62">
        <v>65</v>
      </c>
      <c r="C16" s="38">
        <v>66</v>
      </c>
      <c r="D16" s="38">
        <v>50</v>
      </c>
      <c r="E16" s="38">
        <v>38</v>
      </c>
      <c r="F16" s="38">
        <v>0</v>
      </c>
      <c r="G16" s="39">
        <v>0</v>
      </c>
      <c r="H16" s="38">
        <v>0</v>
      </c>
      <c r="I16" s="40">
        <v>0</v>
      </c>
    </row>
    <row r="17" spans="1:9" ht="14.5">
      <c r="A17" s="5" t="s">
        <v>61</v>
      </c>
      <c r="B17" s="62">
        <v>1352</v>
      </c>
      <c r="C17" s="38">
        <v>1407</v>
      </c>
      <c r="D17" s="38">
        <v>1346</v>
      </c>
      <c r="E17" s="38">
        <v>256</v>
      </c>
      <c r="F17" s="38">
        <v>0</v>
      </c>
      <c r="G17" s="39">
        <v>0</v>
      </c>
      <c r="H17" s="38">
        <v>0</v>
      </c>
      <c r="I17" s="40">
        <v>0</v>
      </c>
    </row>
    <row r="18" spans="1:9" ht="14.5">
      <c r="A18" s="5" t="s">
        <v>17</v>
      </c>
      <c r="B18" s="62">
        <v>47</v>
      </c>
      <c r="C18" s="38">
        <v>52</v>
      </c>
      <c r="D18" s="38">
        <v>7</v>
      </c>
      <c r="E18" s="38">
        <v>0</v>
      </c>
      <c r="F18" s="38">
        <v>0</v>
      </c>
      <c r="G18" s="39">
        <v>0</v>
      </c>
      <c r="H18" s="38">
        <v>0</v>
      </c>
      <c r="I18" s="40">
        <v>0</v>
      </c>
    </row>
    <row r="19" spans="1:9" ht="14.5">
      <c r="A19" s="102" t="s">
        <v>18</v>
      </c>
      <c r="B19" s="62">
        <v>183</v>
      </c>
      <c r="C19" s="38">
        <v>205</v>
      </c>
      <c r="D19" s="38">
        <v>183</v>
      </c>
      <c r="E19" s="38">
        <v>126</v>
      </c>
      <c r="F19" s="38">
        <v>0</v>
      </c>
      <c r="G19" s="39">
        <v>18</v>
      </c>
      <c r="H19" s="38">
        <v>9</v>
      </c>
      <c r="I19" s="40">
        <v>0</v>
      </c>
    </row>
    <row r="20" spans="1:9" ht="14.5">
      <c r="A20" s="102" t="s">
        <v>19</v>
      </c>
      <c r="B20" s="62">
        <v>100</v>
      </c>
      <c r="C20" s="38">
        <v>106</v>
      </c>
      <c r="D20" s="38">
        <v>49</v>
      </c>
      <c r="E20" s="38">
        <v>49</v>
      </c>
      <c r="F20" s="38">
        <v>0</v>
      </c>
      <c r="G20" s="39">
        <v>10</v>
      </c>
      <c r="H20" s="38">
        <v>0</v>
      </c>
      <c r="I20" s="40">
        <v>0</v>
      </c>
    </row>
    <row r="21" spans="1:9" ht="14.5">
      <c r="A21" s="5" t="s">
        <v>20</v>
      </c>
      <c r="B21" s="62">
        <v>109</v>
      </c>
      <c r="C21" s="38">
        <v>142</v>
      </c>
      <c r="D21" s="38">
        <v>98</v>
      </c>
      <c r="E21" s="38">
        <v>0</v>
      </c>
      <c r="F21" s="38">
        <v>0</v>
      </c>
      <c r="G21" s="39">
        <v>0</v>
      </c>
      <c r="H21" s="38">
        <v>0</v>
      </c>
      <c r="I21" s="40">
        <v>0</v>
      </c>
    </row>
    <row r="22" spans="1:9" ht="14.5">
      <c r="A22" s="102" t="s">
        <v>21</v>
      </c>
      <c r="B22" s="103">
        <v>397</v>
      </c>
      <c r="C22" s="38">
        <v>306</v>
      </c>
      <c r="D22" s="38">
        <v>270</v>
      </c>
      <c r="E22" s="38">
        <v>0</v>
      </c>
      <c r="F22" s="38">
        <v>0</v>
      </c>
      <c r="G22" s="39">
        <v>273</v>
      </c>
      <c r="H22" s="38">
        <v>0</v>
      </c>
      <c r="I22" s="40">
        <v>0</v>
      </c>
    </row>
    <row r="23" spans="1:9" ht="14.5">
      <c r="A23" s="5" t="s">
        <v>23</v>
      </c>
      <c r="B23" s="62">
        <v>26</v>
      </c>
      <c r="C23" s="38">
        <v>52</v>
      </c>
      <c r="D23" s="38">
        <v>26</v>
      </c>
      <c r="E23" s="38">
        <v>42</v>
      </c>
      <c r="F23" s="38">
        <v>0</v>
      </c>
      <c r="G23" s="39">
        <v>0</v>
      </c>
      <c r="H23" s="38">
        <v>0</v>
      </c>
      <c r="I23" s="40">
        <v>0</v>
      </c>
    </row>
    <row r="24" spans="1:9" ht="14.5">
      <c r="A24" s="102" t="s">
        <v>24</v>
      </c>
      <c r="B24" s="103">
        <v>154</v>
      </c>
      <c r="C24" s="38">
        <v>141</v>
      </c>
      <c r="D24" s="38">
        <v>101</v>
      </c>
      <c r="E24" s="38">
        <v>0</v>
      </c>
      <c r="F24" s="38">
        <v>0</v>
      </c>
      <c r="G24" s="39">
        <v>39</v>
      </c>
      <c r="H24" s="38">
        <v>0</v>
      </c>
      <c r="I24" s="40">
        <v>0</v>
      </c>
    </row>
    <row r="25" spans="1:9" ht="14.5">
      <c r="A25" s="5" t="s">
        <v>25</v>
      </c>
      <c r="B25" s="62">
        <v>300</v>
      </c>
      <c r="C25" s="38">
        <v>487</v>
      </c>
      <c r="D25" s="38">
        <v>264</v>
      </c>
      <c r="E25" s="38">
        <v>213</v>
      </c>
      <c r="F25" s="38">
        <v>0</v>
      </c>
      <c r="G25" s="39">
        <v>0</v>
      </c>
      <c r="H25" s="38">
        <v>0</v>
      </c>
      <c r="I25" s="40">
        <v>0</v>
      </c>
    </row>
    <row r="26" spans="1:9" ht="14.5">
      <c r="A26" s="5" t="s">
        <v>26</v>
      </c>
      <c r="B26" s="62">
        <v>1353</v>
      </c>
      <c r="C26" s="38">
        <v>1614</v>
      </c>
      <c r="D26" s="38">
        <v>1195</v>
      </c>
      <c r="E26" s="38">
        <v>2</v>
      </c>
      <c r="F26" s="38">
        <v>0</v>
      </c>
      <c r="G26" s="39">
        <v>0</v>
      </c>
      <c r="H26" s="38">
        <v>0</v>
      </c>
      <c r="I26" s="40">
        <v>0</v>
      </c>
    </row>
    <row r="27" spans="1:9" ht="14.5">
      <c r="A27" s="5" t="s">
        <v>62</v>
      </c>
      <c r="B27" s="62">
        <v>110</v>
      </c>
      <c r="C27" s="38">
        <v>110</v>
      </c>
      <c r="D27" s="38">
        <v>0</v>
      </c>
      <c r="E27" s="38">
        <v>0</v>
      </c>
      <c r="F27" s="38">
        <v>0</v>
      </c>
      <c r="G27" s="39">
        <v>0</v>
      </c>
      <c r="H27" s="38">
        <v>0</v>
      </c>
      <c r="I27" s="40">
        <v>0</v>
      </c>
    </row>
    <row r="28" spans="1:9" ht="14.5">
      <c r="A28" s="102" t="s">
        <v>63</v>
      </c>
      <c r="B28" s="62">
        <v>802</v>
      </c>
      <c r="C28" s="38">
        <v>918</v>
      </c>
      <c r="D28" s="38">
        <v>465</v>
      </c>
      <c r="E28" s="38">
        <v>0</v>
      </c>
      <c r="F28" s="38">
        <v>0</v>
      </c>
      <c r="G28" s="39">
        <v>0</v>
      </c>
      <c r="H28" s="38">
        <v>0</v>
      </c>
      <c r="I28" s="40">
        <v>0</v>
      </c>
    </row>
    <row r="29" spans="1:9" ht="14.5">
      <c r="A29" s="5" t="s">
        <v>29</v>
      </c>
      <c r="B29" s="62">
        <v>303</v>
      </c>
      <c r="C29" s="38">
        <v>433</v>
      </c>
      <c r="D29" s="38">
        <v>249</v>
      </c>
      <c r="E29" s="38">
        <v>0</v>
      </c>
      <c r="F29" s="38">
        <v>0</v>
      </c>
      <c r="G29" s="39">
        <v>0</v>
      </c>
      <c r="H29" s="38">
        <v>0</v>
      </c>
      <c r="I29" s="40">
        <v>0</v>
      </c>
    </row>
    <row r="30" spans="1:9" ht="14.5">
      <c r="A30" s="5" t="s">
        <v>30</v>
      </c>
      <c r="B30" s="62">
        <v>201</v>
      </c>
      <c r="C30" s="38">
        <v>201</v>
      </c>
      <c r="D30" s="38">
        <v>167</v>
      </c>
      <c r="E30" s="38">
        <v>0</v>
      </c>
      <c r="F30" s="38">
        <v>0</v>
      </c>
      <c r="G30" s="39">
        <v>0</v>
      </c>
      <c r="H30" s="38">
        <v>0</v>
      </c>
      <c r="I30" s="40">
        <v>0</v>
      </c>
    </row>
    <row r="31" spans="1:9" ht="14.5">
      <c r="A31" s="102" t="s">
        <v>31</v>
      </c>
      <c r="B31" s="62">
        <v>398</v>
      </c>
      <c r="C31" s="38">
        <v>408</v>
      </c>
      <c r="D31" s="38">
        <v>5</v>
      </c>
      <c r="E31" s="38">
        <v>0</v>
      </c>
      <c r="F31" s="38">
        <v>0</v>
      </c>
      <c r="G31" s="39">
        <v>0</v>
      </c>
      <c r="H31" s="38">
        <v>0</v>
      </c>
      <c r="I31" s="40">
        <v>0</v>
      </c>
    </row>
    <row r="32" spans="1:9" ht="14.5">
      <c r="A32" s="13" t="s">
        <v>32</v>
      </c>
      <c r="B32" s="63"/>
      <c r="C32" s="38"/>
      <c r="D32" s="38"/>
      <c r="E32" s="38"/>
      <c r="F32" s="38"/>
      <c r="G32" s="39"/>
      <c r="H32" s="38"/>
      <c r="I32" s="40"/>
    </row>
    <row r="33" spans="1:9" ht="14.5">
      <c r="A33" s="5" t="s">
        <v>44</v>
      </c>
      <c r="B33" s="62">
        <v>619</v>
      </c>
      <c r="C33" s="38">
        <v>1280</v>
      </c>
      <c r="D33" s="38">
        <v>445</v>
      </c>
      <c r="E33" s="38">
        <v>2</v>
      </c>
      <c r="F33" s="38">
        <v>0</v>
      </c>
      <c r="G33" s="39">
        <v>0</v>
      </c>
      <c r="H33" s="38">
        <v>0</v>
      </c>
      <c r="I33" s="40">
        <v>0</v>
      </c>
    </row>
    <row r="34" spans="1:9" ht="14.5">
      <c r="A34" s="102" t="s">
        <v>45</v>
      </c>
      <c r="B34" s="62">
        <v>1751</v>
      </c>
      <c r="C34" s="104">
        <v>4932</v>
      </c>
      <c r="D34" s="38">
        <v>1388</v>
      </c>
      <c r="E34" s="38">
        <v>1292</v>
      </c>
      <c r="F34" s="38">
        <v>14</v>
      </c>
      <c r="G34" s="39">
        <v>10</v>
      </c>
      <c r="H34" s="38">
        <v>10</v>
      </c>
      <c r="I34" s="40">
        <v>0</v>
      </c>
    </row>
    <row r="35" spans="1:9" ht="14.5">
      <c r="A35" s="5" t="s">
        <v>46</v>
      </c>
      <c r="B35" s="62">
        <v>103</v>
      </c>
      <c r="C35" s="38">
        <v>113</v>
      </c>
      <c r="D35" s="38">
        <v>87</v>
      </c>
      <c r="E35" s="38">
        <v>0</v>
      </c>
      <c r="F35" s="38">
        <v>0</v>
      </c>
      <c r="G35" s="39">
        <v>0</v>
      </c>
      <c r="H35" s="38">
        <v>0</v>
      </c>
      <c r="I35" s="40">
        <v>0</v>
      </c>
    </row>
    <row r="36" spans="1:9" ht="15" thickBot="1">
      <c r="A36" s="15" t="s">
        <v>34</v>
      </c>
      <c r="B36" s="65">
        <f t="shared" ref="B36:I36" si="0">SUM(B4:B35)</f>
        <v>13392</v>
      </c>
      <c r="C36" s="41">
        <f t="shared" si="0"/>
        <v>19092</v>
      </c>
      <c r="D36" s="41">
        <f t="shared" si="0"/>
        <v>10194</v>
      </c>
      <c r="E36" s="41">
        <f t="shared" si="0"/>
        <v>2414</v>
      </c>
      <c r="F36" s="42">
        <f t="shared" si="0"/>
        <v>16</v>
      </c>
      <c r="G36" s="41">
        <f t="shared" si="0"/>
        <v>1324</v>
      </c>
      <c r="H36" s="41">
        <f t="shared" si="0"/>
        <v>146</v>
      </c>
      <c r="I36" s="43">
        <f t="shared" si="0"/>
        <v>0</v>
      </c>
    </row>
    <row r="39" spans="1:9" ht="13">
      <c r="A39" s="72"/>
    </row>
  </sheetData>
  <mergeCells count="3">
    <mergeCell ref="B1:I1"/>
    <mergeCell ref="B2:F2"/>
    <mergeCell ref="G2:I2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55" zoomScaleNormal="55" workbookViewId="0">
      <selection activeCell="F45" sqref="F45"/>
    </sheetView>
  </sheetViews>
  <sheetFormatPr defaultColWidth="9.1796875" defaultRowHeight="25"/>
  <cols>
    <col min="1" max="1" width="27.54296875" style="145" customWidth="1"/>
    <col min="2" max="9" width="20.7265625" style="145" customWidth="1"/>
    <col min="10" max="16384" width="9.1796875" style="145"/>
  </cols>
  <sheetData>
    <row r="1" spans="1:9" ht="27" customHeight="1" thickBot="1">
      <c r="A1" s="144"/>
      <c r="B1" s="214" t="s">
        <v>67</v>
      </c>
      <c r="C1" s="214"/>
      <c r="D1" s="214"/>
      <c r="E1" s="214"/>
      <c r="F1" s="214"/>
      <c r="G1" s="214"/>
      <c r="H1" s="214"/>
      <c r="I1" s="215"/>
    </row>
    <row r="2" spans="1:9" ht="26">
      <c r="A2" s="146"/>
      <c r="B2" s="216" t="s">
        <v>0</v>
      </c>
      <c r="C2" s="217"/>
      <c r="D2" s="217"/>
      <c r="E2" s="217"/>
      <c r="F2" s="218"/>
      <c r="G2" s="219" t="s">
        <v>1</v>
      </c>
      <c r="H2" s="217"/>
      <c r="I2" s="220"/>
    </row>
    <row r="3" spans="1:9" ht="234">
      <c r="A3" s="147" t="s">
        <v>2</v>
      </c>
      <c r="B3" s="148" t="s">
        <v>42</v>
      </c>
      <c r="C3" s="149" t="s">
        <v>66</v>
      </c>
      <c r="D3" s="149" t="s">
        <v>35</v>
      </c>
      <c r="E3" s="149" t="s">
        <v>53</v>
      </c>
      <c r="F3" s="150" t="s">
        <v>37</v>
      </c>
      <c r="G3" s="149" t="s">
        <v>38</v>
      </c>
      <c r="H3" s="149" t="s">
        <v>39</v>
      </c>
      <c r="I3" s="151" t="s">
        <v>37</v>
      </c>
    </row>
    <row r="4" spans="1:9" ht="26">
      <c r="A4" s="152" t="s">
        <v>3</v>
      </c>
      <c r="B4" s="153">
        <v>309</v>
      </c>
      <c r="C4" s="154">
        <v>346</v>
      </c>
      <c r="D4" s="154">
        <v>307</v>
      </c>
      <c r="E4" s="154">
        <v>0</v>
      </c>
      <c r="F4" s="154">
        <v>0</v>
      </c>
      <c r="G4" s="155">
        <v>0</v>
      </c>
      <c r="H4" s="154">
        <v>0</v>
      </c>
      <c r="I4" s="156">
        <v>0</v>
      </c>
    </row>
    <row r="5" spans="1:9" ht="26">
      <c r="A5" s="152" t="s">
        <v>4</v>
      </c>
      <c r="B5" s="153">
        <v>497</v>
      </c>
      <c r="C5" s="154">
        <v>522</v>
      </c>
      <c r="D5" s="154">
        <v>88</v>
      </c>
      <c r="E5" s="154">
        <v>0</v>
      </c>
      <c r="F5" s="154">
        <v>0</v>
      </c>
      <c r="G5" s="155">
        <v>0</v>
      </c>
      <c r="H5" s="154">
        <v>0</v>
      </c>
      <c r="I5" s="156">
        <v>0</v>
      </c>
    </row>
    <row r="6" spans="1:9" ht="26">
      <c r="A6" s="152" t="s">
        <v>5</v>
      </c>
      <c r="B6" s="153">
        <v>496</v>
      </c>
      <c r="C6" s="154">
        <v>553</v>
      </c>
      <c r="D6" s="154">
        <v>434</v>
      </c>
      <c r="E6" s="154">
        <v>2</v>
      </c>
      <c r="F6" s="154">
        <v>0</v>
      </c>
      <c r="G6" s="155">
        <v>0</v>
      </c>
      <c r="H6" s="154">
        <v>0</v>
      </c>
      <c r="I6" s="156">
        <v>0</v>
      </c>
    </row>
    <row r="7" spans="1:9" ht="26">
      <c r="A7" s="152" t="s">
        <v>6</v>
      </c>
      <c r="B7" s="153">
        <v>1152</v>
      </c>
      <c r="C7" s="154">
        <v>1213</v>
      </c>
      <c r="D7" s="154">
        <v>596</v>
      </c>
      <c r="E7" s="154">
        <v>10</v>
      </c>
      <c r="F7" s="154">
        <v>0</v>
      </c>
      <c r="G7" s="155">
        <v>0</v>
      </c>
      <c r="H7" s="154">
        <v>0</v>
      </c>
      <c r="I7" s="156">
        <v>0</v>
      </c>
    </row>
    <row r="8" spans="1:9" ht="26">
      <c r="A8" s="152" t="s">
        <v>7</v>
      </c>
      <c r="B8" s="153">
        <v>861</v>
      </c>
      <c r="C8" s="154">
        <v>918</v>
      </c>
      <c r="D8" s="154">
        <v>851</v>
      </c>
      <c r="E8" s="154">
        <v>1</v>
      </c>
      <c r="F8" s="154">
        <v>0</v>
      </c>
      <c r="G8" s="155">
        <v>0</v>
      </c>
      <c r="H8" s="154">
        <v>0</v>
      </c>
      <c r="I8" s="156">
        <v>0</v>
      </c>
    </row>
    <row r="9" spans="1:9" ht="26">
      <c r="A9" s="152" t="s">
        <v>8</v>
      </c>
      <c r="B9" s="153">
        <v>328</v>
      </c>
      <c r="C9" s="166">
        <v>554</v>
      </c>
      <c r="D9" s="154">
        <v>202</v>
      </c>
      <c r="E9" s="154">
        <v>11</v>
      </c>
      <c r="F9" s="154">
        <v>2</v>
      </c>
      <c r="G9" s="155">
        <v>0</v>
      </c>
      <c r="H9" s="154">
        <v>0</v>
      </c>
      <c r="I9" s="156">
        <v>0</v>
      </c>
    </row>
    <row r="10" spans="1:9" ht="26">
      <c r="A10" s="152" t="s">
        <v>9</v>
      </c>
      <c r="B10" s="153">
        <v>704</v>
      </c>
      <c r="C10" s="154">
        <v>811</v>
      </c>
      <c r="D10" s="154">
        <v>559</v>
      </c>
      <c r="E10" s="154">
        <v>7</v>
      </c>
      <c r="F10" s="154">
        <v>0</v>
      </c>
      <c r="G10" s="155">
        <v>96</v>
      </c>
      <c r="H10" s="154">
        <v>96</v>
      </c>
      <c r="I10" s="156">
        <v>0</v>
      </c>
    </row>
    <row r="11" spans="1:9" ht="26">
      <c r="A11" s="152" t="s">
        <v>10</v>
      </c>
      <c r="B11" s="153">
        <v>676</v>
      </c>
      <c r="C11" s="154">
        <v>1120</v>
      </c>
      <c r="D11" s="154">
        <v>676</v>
      </c>
      <c r="E11" s="154">
        <v>14</v>
      </c>
      <c r="F11" s="154">
        <v>0</v>
      </c>
      <c r="G11" s="155">
        <v>0</v>
      </c>
      <c r="H11" s="154">
        <v>0</v>
      </c>
      <c r="I11" s="156">
        <v>0</v>
      </c>
    </row>
    <row r="12" spans="1:9" ht="26">
      <c r="A12" s="152" t="s">
        <v>11</v>
      </c>
      <c r="B12" s="153">
        <v>690</v>
      </c>
      <c r="C12" s="154">
        <v>758</v>
      </c>
      <c r="D12" s="154">
        <v>562</v>
      </c>
      <c r="E12" s="154">
        <v>1</v>
      </c>
      <c r="F12" s="154">
        <v>0</v>
      </c>
      <c r="G12" s="155">
        <v>0</v>
      </c>
      <c r="H12" s="154">
        <v>0</v>
      </c>
      <c r="I12" s="156">
        <v>0</v>
      </c>
    </row>
    <row r="13" spans="1:9" ht="26">
      <c r="A13" s="152" t="s">
        <v>12</v>
      </c>
      <c r="B13" s="153">
        <v>420</v>
      </c>
      <c r="C13" s="154">
        <v>446</v>
      </c>
      <c r="D13" s="154">
        <v>283</v>
      </c>
      <c r="E13" s="154">
        <v>9</v>
      </c>
      <c r="F13" s="154">
        <v>0</v>
      </c>
      <c r="G13" s="155">
        <v>0</v>
      </c>
      <c r="H13" s="154">
        <v>0</v>
      </c>
      <c r="I13" s="156">
        <v>0</v>
      </c>
    </row>
    <row r="14" spans="1:9" ht="26">
      <c r="A14" s="152" t="s">
        <v>13</v>
      </c>
      <c r="B14" s="153">
        <v>496</v>
      </c>
      <c r="C14" s="154">
        <v>901</v>
      </c>
      <c r="D14" s="154">
        <v>496</v>
      </c>
      <c r="E14" s="154">
        <v>14</v>
      </c>
      <c r="F14" s="154">
        <v>0</v>
      </c>
      <c r="G14" s="155">
        <v>0</v>
      </c>
      <c r="H14" s="154">
        <v>0</v>
      </c>
      <c r="I14" s="156">
        <v>0</v>
      </c>
    </row>
    <row r="15" spans="1:9" ht="26">
      <c r="A15" s="152" t="s">
        <v>14</v>
      </c>
      <c r="B15" s="153">
        <v>154</v>
      </c>
      <c r="C15" s="154">
        <v>166</v>
      </c>
      <c r="D15" s="154">
        <v>154</v>
      </c>
      <c r="E15" s="154">
        <v>0</v>
      </c>
      <c r="F15" s="154">
        <v>0</v>
      </c>
      <c r="G15" s="155">
        <v>0</v>
      </c>
      <c r="H15" s="154">
        <v>0</v>
      </c>
      <c r="I15" s="156">
        <v>0</v>
      </c>
    </row>
    <row r="16" spans="1:9" ht="26">
      <c r="A16" s="152" t="s">
        <v>15</v>
      </c>
      <c r="B16" s="153">
        <v>111</v>
      </c>
      <c r="C16" s="154">
        <v>112</v>
      </c>
      <c r="D16" s="154">
        <v>101</v>
      </c>
      <c r="E16" s="154">
        <v>31</v>
      </c>
      <c r="F16" s="154">
        <v>0</v>
      </c>
      <c r="G16" s="155">
        <v>0</v>
      </c>
      <c r="H16" s="154">
        <v>0</v>
      </c>
      <c r="I16" s="156">
        <v>0</v>
      </c>
    </row>
    <row r="17" spans="1:9" ht="26">
      <c r="A17" s="152" t="s">
        <v>61</v>
      </c>
      <c r="B17" s="153">
        <v>926</v>
      </c>
      <c r="C17" s="154">
        <v>1052</v>
      </c>
      <c r="D17" s="154">
        <v>926</v>
      </c>
      <c r="E17" s="154">
        <v>28</v>
      </c>
      <c r="F17" s="154">
        <v>1</v>
      </c>
      <c r="G17" s="155">
        <v>0</v>
      </c>
      <c r="H17" s="154">
        <v>0</v>
      </c>
      <c r="I17" s="156">
        <v>0</v>
      </c>
    </row>
    <row r="18" spans="1:9" ht="26">
      <c r="A18" s="152" t="s">
        <v>17</v>
      </c>
      <c r="B18" s="153">
        <v>72</v>
      </c>
      <c r="C18" s="154">
        <v>72</v>
      </c>
      <c r="D18" s="154">
        <v>48</v>
      </c>
      <c r="E18" s="154">
        <v>0</v>
      </c>
      <c r="F18" s="154">
        <v>0</v>
      </c>
      <c r="G18" s="155">
        <v>0</v>
      </c>
      <c r="H18" s="154">
        <v>0</v>
      </c>
      <c r="I18" s="156">
        <v>0</v>
      </c>
    </row>
    <row r="19" spans="1:9" ht="26">
      <c r="A19" s="157" t="s">
        <v>18</v>
      </c>
      <c r="B19" s="153">
        <v>223</v>
      </c>
      <c r="C19" s="154">
        <v>281</v>
      </c>
      <c r="D19" s="154">
        <v>208</v>
      </c>
      <c r="E19" s="154">
        <v>144</v>
      </c>
      <c r="F19" s="154">
        <v>0</v>
      </c>
      <c r="G19" s="155">
        <v>0</v>
      </c>
      <c r="H19" s="154">
        <v>0</v>
      </c>
      <c r="I19" s="156">
        <v>0</v>
      </c>
    </row>
    <row r="20" spans="1:9" ht="26">
      <c r="A20" s="157" t="s">
        <v>19</v>
      </c>
      <c r="B20" s="153">
        <v>143</v>
      </c>
      <c r="C20" s="154">
        <v>195</v>
      </c>
      <c r="D20" s="154">
        <v>138</v>
      </c>
      <c r="E20" s="154">
        <v>1</v>
      </c>
      <c r="F20" s="154">
        <v>0</v>
      </c>
      <c r="G20" s="155">
        <v>2</v>
      </c>
      <c r="H20" s="154">
        <v>0</v>
      </c>
      <c r="I20" s="156">
        <v>0</v>
      </c>
    </row>
    <row r="21" spans="1:9" ht="26">
      <c r="A21" s="152" t="s">
        <v>20</v>
      </c>
      <c r="B21" s="153">
        <v>301</v>
      </c>
      <c r="C21" s="154">
        <v>361</v>
      </c>
      <c r="D21" s="154">
        <v>266</v>
      </c>
      <c r="E21" s="154">
        <v>0</v>
      </c>
      <c r="F21" s="154">
        <v>0</v>
      </c>
      <c r="G21" s="155">
        <v>0</v>
      </c>
      <c r="H21" s="154">
        <v>0</v>
      </c>
      <c r="I21" s="156">
        <v>0</v>
      </c>
    </row>
    <row r="22" spans="1:9" ht="26">
      <c r="A22" s="152" t="s">
        <v>21</v>
      </c>
      <c r="B22" s="153">
        <v>318</v>
      </c>
      <c r="C22" s="154">
        <v>330</v>
      </c>
      <c r="D22" s="154">
        <v>208</v>
      </c>
      <c r="E22" s="154">
        <v>0</v>
      </c>
      <c r="F22" s="154">
        <v>0</v>
      </c>
      <c r="G22" s="155">
        <v>171</v>
      </c>
      <c r="H22" s="154">
        <v>0</v>
      </c>
      <c r="I22" s="156">
        <v>0</v>
      </c>
    </row>
    <row r="23" spans="1:9" ht="26">
      <c r="A23" s="152" t="s">
        <v>23</v>
      </c>
      <c r="B23" s="153">
        <v>125</v>
      </c>
      <c r="C23" s="154">
        <v>125</v>
      </c>
      <c r="D23" s="154">
        <v>125</v>
      </c>
      <c r="E23" s="154">
        <v>0</v>
      </c>
      <c r="F23" s="154">
        <v>0</v>
      </c>
      <c r="G23" s="155">
        <v>0</v>
      </c>
      <c r="H23" s="154">
        <v>0</v>
      </c>
      <c r="I23" s="156">
        <v>0</v>
      </c>
    </row>
    <row r="24" spans="1:9" ht="26">
      <c r="A24" s="152" t="s">
        <v>24</v>
      </c>
      <c r="B24" s="153">
        <v>209</v>
      </c>
      <c r="C24" s="154">
        <v>299</v>
      </c>
      <c r="D24" s="154">
        <v>187</v>
      </c>
      <c r="E24" s="154">
        <v>0</v>
      </c>
      <c r="F24" s="154">
        <v>0</v>
      </c>
      <c r="G24" s="155">
        <v>39</v>
      </c>
      <c r="H24" s="154">
        <v>0</v>
      </c>
      <c r="I24" s="156">
        <v>0</v>
      </c>
    </row>
    <row r="25" spans="1:9" ht="26">
      <c r="A25" s="152" t="s">
        <v>25</v>
      </c>
      <c r="B25" s="153">
        <v>264</v>
      </c>
      <c r="C25" s="154">
        <v>317</v>
      </c>
      <c r="D25" s="154">
        <v>254</v>
      </c>
      <c r="E25" s="154">
        <v>207</v>
      </c>
      <c r="F25" s="154">
        <v>0</v>
      </c>
      <c r="G25" s="155">
        <v>0</v>
      </c>
      <c r="H25" s="154">
        <v>0</v>
      </c>
      <c r="I25" s="156">
        <v>0</v>
      </c>
    </row>
    <row r="26" spans="1:9" ht="26">
      <c r="A26" s="152" t="s">
        <v>26</v>
      </c>
      <c r="B26" s="153">
        <v>1362</v>
      </c>
      <c r="C26" s="154">
        <v>1553</v>
      </c>
      <c r="D26" s="154">
        <v>1135</v>
      </c>
      <c r="E26" s="154">
        <v>7</v>
      </c>
      <c r="F26" s="154">
        <v>2</v>
      </c>
      <c r="G26" s="155">
        <v>0</v>
      </c>
      <c r="H26" s="154">
        <v>0</v>
      </c>
      <c r="I26" s="156">
        <v>0</v>
      </c>
    </row>
    <row r="27" spans="1:9" ht="26">
      <c r="A27" s="152" t="s">
        <v>62</v>
      </c>
      <c r="B27" s="153">
        <v>685</v>
      </c>
      <c r="C27" s="154">
        <v>685</v>
      </c>
      <c r="D27" s="154">
        <v>609</v>
      </c>
      <c r="E27" s="154">
        <v>92</v>
      </c>
      <c r="F27" s="154">
        <v>0</v>
      </c>
      <c r="G27" s="155">
        <v>0</v>
      </c>
      <c r="H27" s="154">
        <v>0</v>
      </c>
      <c r="I27" s="156">
        <v>0</v>
      </c>
    </row>
    <row r="28" spans="1:9" ht="26">
      <c r="A28" s="152" t="s">
        <v>63</v>
      </c>
      <c r="B28" s="153">
        <v>836</v>
      </c>
      <c r="C28" s="154">
        <v>989</v>
      </c>
      <c r="D28" s="154">
        <v>689</v>
      </c>
      <c r="E28" s="154">
        <v>1</v>
      </c>
      <c r="F28" s="154">
        <v>0</v>
      </c>
      <c r="G28" s="155">
        <v>0</v>
      </c>
      <c r="H28" s="154">
        <v>0</v>
      </c>
      <c r="I28" s="156">
        <v>0</v>
      </c>
    </row>
    <row r="29" spans="1:9" ht="26">
      <c r="A29" s="152" t="s">
        <v>29</v>
      </c>
      <c r="B29" s="153">
        <v>712</v>
      </c>
      <c r="C29" s="154">
        <v>874</v>
      </c>
      <c r="D29" s="154">
        <v>608</v>
      </c>
      <c r="E29" s="154">
        <v>0</v>
      </c>
      <c r="F29" s="154">
        <v>0</v>
      </c>
      <c r="G29" s="155">
        <v>0</v>
      </c>
      <c r="H29" s="154">
        <v>0</v>
      </c>
      <c r="I29" s="156">
        <v>0</v>
      </c>
    </row>
    <row r="30" spans="1:9" ht="26">
      <c r="A30" s="152" t="s">
        <v>30</v>
      </c>
      <c r="B30" s="153">
        <v>400</v>
      </c>
      <c r="C30" s="154">
        <v>400</v>
      </c>
      <c r="D30" s="154">
        <v>311</v>
      </c>
      <c r="E30" s="154">
        <v>0</v>
      </c>
      <c r="F30" s="154">
        <v>0</v>
      </c>
      <c r="G30" s="155">
        <v>0</v>
      </c>
      <c r="H30" s="154">
        <v>0</v>
      </c>
      <c r="I30" s="156">
        <v>0</v>
      </c>
    </row>
    <row r="31" spans="1:9" ht="26">
      <c r="A31" s="157" t="s">
        <v>31</v>
      </c>
      <c r="B31" s="153">
        <v>502</v>
      </c>
      <c r="C31" s="154">
        <v>502</v>
      </c>
      <c r="D31" s="154">
        <v>46</v>
      </c>
      <c r="E31" s="154">
        <v>1</v>
      </c>
      <c r="F31" s="154">
        <v>0</v>
      </c>
      <c r="G31" s="155">
        <v>0</v>
      </c>
      <c r="H31" s="154">
        <v>0</v>
      </c>
      <c r="I31" s="156">
        <v>0</v>
      </c>
    </row>
    <row r="32" spans="1:9" ht="26">
      <c r="A32" s="158" t="s">
        <v>32</v>
      </c>
      <c r="B32" s="159"/>
      <c r="C32" s="154"/>
      <c r="D32" s="154"/>
      <c r="E32" s="154"/>
      <c r="F32" s="154"/>
      <c r="G32" s="155"/>
      <c r="H32" s="154"/>
      <c r="I32" s="156"/>
    </row>
    <row r="33" spans="1:9" ht="26">
      <c r="A33" s="152" t="s">
        <v>44</v>
      </c>
      <c r="B33" s="153">
        <v>708</v>
      </c>
      <c r="C33" s="154">
        <v>833</v>
      </c>
      <c r="D33" s="154">
        <v>388</v>
      </c>
      <c r="E33" s="154">
        <v>15</v>
      </c>
      <c r="F33" s="154">
        <v>0</v>
      </c>
      <c r="G33" s="155">
        <v>0</v>
      </c>
      <c r="H33" s="154">
        <v>0</v>
      </c>
      <c r="I33" s="156">
        <v>0</v>
      </c>
    </row>
    <row r="34" spans="1:9" ht="26">
      <c r="A34" s="152" t="s">
        <v>45</v>
      </c>
      <c r="B34" s="153">
        <v>1361</v>
      </c>
      <c r="C34" s="154">
        <v>2137</v>
      </c>
      <c r="D34" s="154">
        <v>1165</v>
      </c>
      <c r="E34" s="154">
        <v>1116</v>
      </c>
      <c r="F34" s="154">
        <v>0</v>
      </c>
      <c r="G34" s="155">
        <v>8</v>
      </c>
      <c r="H34" s="154">
        <v>8</v>
      </c>
      <c r="I34" s="156">
        <v>0</v>
      </c>
    </row>
    <row r="35" spans="1:9" ht="26">
      <c r="A35" s="152" t="s">
        <v>46</v>
      </c>
      <c r="B35" s="153">
        <v>220</v>
      </c>
      <c r="C35" s="154">
        <v>220</v>
      </c>
      <c r="D35" s="154">
        <v>213</v>
      </c>
      <c r="E35" s="154">
        <v>0</v>
      </c>
      <c r="F35" s="154">
        <v>0</v>
      </c>
      <c r="G35" s="155">
        <v>0</v>
      </c>
      <c r="H35" s="154">
        <v>0</v>
      </c>
      <c r="I35" s="156">
        <v>0</v>
      </c>
    </row>
    <row r="36" spans="1:9" ht="26.5" thickBot="1">
      <c r="A36" s="160" t="s">
        <v>34</v>
      </c>
      <c r="B36" s="161">
        <f t="shared" ref="B36:I36" si="0">SUM(B4:B35)</f>
        <v>16261</v>
      </c>
      <c r="C36" s="162">
        <f>SUM(C4:C35)</f>
        <v>19645</v>
      </c>
      <c r="D36" s="162">
        <f t="shared" si="0"/>
        <v>12833</v>
      </c>
      <c r="E36" s="162">
        <f t="shared" si="0"/>
        <v>1712</v>
      </c>
      <c r="F36" s="163">
        <f t="shared" si="0"/>
        <v>5</v>
      </c>
      <c r="G36" s="162">
        <f t="shared" si="0"/>
        <v>316</v>
      </c>
      <c r="H36" s="162">
        <f t="shared" si="0"/>
        <v>104</v>
      </c>
      <c r="I36" s="164">
        <f t="shared" si="0"/>
        <v>0</v>
      </c>
    </row>
    <row r="39" spans="1:9">
      <c r="A39" s="165"/>
    </row>
  </sheetData>
  <mergeCells count="3">
    <mergeCell ref="B1:I1"/>
    <mergeCell ref="B2:F2"/>
    <mergeCell ref="G2:I2"/>
  </mergeCells>
  <pageMargins left="0.7" right="0.7" top="0.75" bottom="0.75" header="0.3" footer="0.3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activeCell="E32" sqref="E32"/>
    </sheetView>
  </sheetViews>
  <sheetFormatPr defaultColWidth="9.1796875" defaultRowHeight="12.5"/>
  <cols>
    <col min="1" max="1" width="27.54296875" style="168" customWidth="1"/>
    <col min="2" max="2" width="8.81640625" style="168" customWidth="1"/>
    <col min="3" max="3" width="10.26953125" style="168" customWidth="1"/>
    <col min="4" max="4" width="13.26953125" style="168" customWidth="1"/>
    <col min="5" max="5" width="15.7265625" style="168" customWidth="1"/>
    <col min="6" max="6" width="10.1796875" style="168" customWidth="1"/>
    <col min="7" max="16384" width="9.1796875" style="168"/>
  </cols>
  <sheetData>
    <row r="1" spans="1:6" ht="27" customHeight="1" thickBot="1">
      <c r="A1" s="167"/>
      <c r="B1" s="221" t="s">
        <v>123</v>
      </c>
      <c r="C1" s="221"/>
      <c r="D1" s="221"/>
      <c r="E1" s="221"/>
      <c r="F1" s="221"/>
    </row>
    <row r="2" spans="1:6" ht="13">
      <c r="A2" s="169"/>
      <c r="B2" s="188"/>
      <c r="C2" s="189"/>
      <c r="D2" s="189"/>
      <c r="E2" s="189"/>
      <c r="F2" s="190"/>
    </row>
    <row r="3" spans="1:6" ht="117">
      <c r="A3" s="170" t="s">
        <v>2</v>
      </c>
      <c r="B3" s="181" t="s">
        <v>42</v>
      </c>
      <c r="C3" s="171" t="s">
        <v>66</v>
      </c>
      <c r="D3" s="171" t="s">
        <v>35</v>
      </c>
      <c r="E3" s="171" t="s">
        <v>127</v>
      </c>
      <c r="F3" s="172" t="s">
        <v>37</v>
      </c>
    </row>
    <row r="4" spans="1:6" ht="13">
      <c r="A4" s="173" t="s">
        <v>3</v>
      </c>
      <c r="B4" s="176">
        <v>401</v>
      </c>
      <c r="C4" s="174">
        <v>412</v>
      </c>
      <c r="D4" s="175">
        <v>397</v>
      </c>
      <c r="E4" s="175">
        <v>0</v>
      </c>
      <c r="F4" s="182">
        <v>0</v>
      </c>
    </row>
    <row r="5" spans="1:6" ht="13">
      <c r="A5" s="173" t="s">
        <v>4</v>
      </c>
      <c r="B5" s="176">
        <v>622</v>
      </c>
      <c r="C5" s="174">
        <v>635</v>
      </c>
      <c r="D5" s="175">
        <v>184</v>
      </c>
      <c r="E5" s="175">
        <v>142</v>
      </c>
      <c r="F5" s="182">
        <v>0</v>
      </c>
    </row>
    <row r="6" spans="1:6" ht="13">
      <c r="A6" s="173" t="s">
        <v>5</v>
      </c>
      <c r="B6" s="176">
        <v>554</v>
      </c>
      <c r="C6" s="174">
        <v>554</v>
      </c>
      <c r="D6" s="175">
        <v>491</v>
      </c>
      <c r="E6" s="175">
        <v>0</v>
      </c>
      <c r="F6" s="182">
        <v>0</v>
      </c>
    </row>
    <row r="7" spans="1:6" ht="13">
      <c r="A7" s="173" t="s">
        <v>6</v>
      </c>
      <c r="B7" s="176">
        <v>895</v>
      </c>
      <c r="C7" s="174">
        <v>898</v>
      </c>
      <c r="D7" s="175">
        <v>859</v>
      </c>
      <c r="E7" s="175">
        <v>6</v>
      </c>
      <c r="F7" s="182">
        <v>0</v>
      </c>
    </row>
    <row r="8" spans="1:6" ht="13">
      <c r="A8" s="173" t="s">
        <v>7</v>
      </c>
      <c r="B8" s="176">
        <v>1115</v>
      </c>
      <c r="C8" s="174">
        <v>1115</v>
      </c>
      <c r="D8" s="175">
        <v>757</v>
      </c>
      <c r="E8" s="175">
        <v>757</v>
      </c>
      <c r="F8" s="182">
        <v>0</v>
      </c>
    </row>
    <row r="9" spans="1:6" ht="13">
      <c r="A9" s="173" t="s">
        <v>8</v>
      </c>
      <c r="B9" s="176">
        <v>1485</v>
      </c>
      <c r="C9" s="174">
        <v>1541</v>
      </c>
      <c r="D9" s="175">
        <v>1457</v>
      </c>
      <c r="E9" s="175">
        <v>15</v>
      </c>
      <c r="F9" s="182">
        <v>0</v>
      </c>
    </row>
    <row r="10" spans="1:6" ht="13">
      <c r="A10" s="173" t="s">
        <v>9</v>
      </c>
      <c r="B10" s="176">
        <v>2590</v>
      </c>
      <c r="C10" s="174">
        <v>2774</v>
      </c>
      <c r="D10" s="175">
        <v>1771</v>
      </c>
      <c r="E10" s="175">
        <v>3</v>
      </c>
      <c r="F10" s="182">
        <v>0</v>
      </c>
    </row>
    <row r="11" spans="1:6" ht="13">
      <c r="A11" s="173" t="s">
        <v>10</v>
      </c>
      <c r="B11" s="176">
        <v>688</v>
      </c>
      <c r="C11" s="174">
        <v>770</v>
      </c>
      <c r="D11" s="175">
        <v>483</v>
      </c>
      <c r="E11" s="175">
        <v>0</v>
      </c>
      <c r="F11" s="182">
        <v>0</v>
      </c>
    </row>
    <row r="12" spans="1:6" ht="13">
      <c r="A12" s="173" t="s">
        <v>11</v>
      </c>
      <c r="B12" s="176">
        <v>870</v>
      </c>
      <c r="C12" s="174">
        <v>952</v>
      </c>
      <c r="D12" s="175">
        <v>743</v>
      </c>
      <c r="E12" s="175">
        <v>0</v>
      </c>
      <c r="F12" s="182">
        <v>0</v>
      </c>
    </row>
    <row r="13" spans="1:6" ht="13">
      <c r="A13" s="173" t="s">
        <v>12</v>
      </c>
      <c r="B13" s="176">
        <v>462</v>
      </c>
      <c r="C13" s="174">
        <v>592</v>
      </c>
      <c r="D13" s="175">
        <v>418</v>
      </c>
      <c r="E13" s="175">
        <v>284</v>
      </c>
      <c r="F13" s="182">
        <v>0</v>
      </c>
    </row>
    <row r="14" spans="1:6" ht="13">
      <c r="A14" s="173" t="s">
        <v>13</v>
      </c>
      <c r="B14" s="176">
        <v>364</v>
      </c>
      <c r="C14" s="174">
        <v>514</v>
      </c>
      <c r="D14" s="175">
        <v>312</v>
      </c>
      <c r="E14" s="175">
        <v>18</v>
      </c>
      <c r="F14" s="182">
        <v>0</v>
      </c>
    </row>
    <row r="15" spans="1:6" ht="13">
      <c r="A15" s="173" t="s">
        <v>14</v>
      </c>
      <c r="B15" s="176">
        <v>328</v>
      </c>
      <c r="C15" s="174">
        <v>328</v>
      </c>
      <c r="D15" s="175">
        <v>325</v>
      </c>
      <c r="E15" s="175">
        <v>219</v>
      </c>
      <c r="F15" s="182">
        <v>0</v>
      </c>
    </row>
    <row r="16" spans="1:6" ht="13">
      <c r="A16" s="173" t="s">
        <v>15</v>
      </c>
      <c r="B16" s="176">
        <v>175</v>
      </c>
      <c r="C16" s="174">
        <v>175</v>
      </c>
      <c r="D16" s="175">
        <v>134</v>
      </c>
      <c r="E16" s="175">
        <v>50</v>
      </c>
      <c r="F16" s="182">
        <v>0</v>
      </c>
    </row>
    <row r="17" spans="1:6" ht="13">
      <c r="A17" s="173" t="s">
        <v>61</v>
      </c>
      <c r="B17" s="176">
        <v>1035</v>
      </c>
      <c r="C17" s="174">
        <v>1228</v>
      </c>
      <c r="D17" s="175">
        <v>1035</v>
      </c>
      <c r="E17" s="175">
        <v>31</v>
      </c>
      <c r="F17" s="182">
        <v>0</v>
      </c>
    </row>
    <row r="18" spans="1:6" ht="13">
      <c r="A18" s="173" t="s">
        <v>17</v>
      </c>
      <c r="B18" s="176">
        <v>280</v>
      </c>
      <c r="C18" s="174">
        <v>304</v>
      </c>
      <c r="D18" s="175">
        <v>228</v>
      </c>
      <c r="E18" s="175">
        <v>180</v>
      </c>
      <c r="F18" s="182">
        <v>0</v>
      </c>
    </row>
    <row r="19" spans="1:6" ht="13">
      <c r="A19" s="177" t="s">
        <v>18</v>
      </c>
      <c r="B19" s="176">
        <v>983</v>
      </c>
      <c r="C19" s="174">
        <v>983</v>
      </c>
      <c r="D19" s="175">
        <v>979</v>
      </c>
      <c r="E19" s="175">
        <v>118</v>
      </c>
      <c r="F19" s="182">
        <v>1</v>
      </c>
    </row>
    <row r="20" spans="1:6" ht="13">
      <c r="A20" s="177" t="s">
        <v>19</v>
      </c>
      <c r="B20" s="176">
        <v>639</v>
      </c>
      <c r="C20" s="174">
        <v>682</v>
      </c>
      <c r="D20" s="175">
        <v>485</v>
      </c>
      <c r="E20" s="175">
        <v>0</v>
      </c>
      <c r="F20" s="182">
        <v>0</v>
      </c>
    </row>
    <row r="21" spans="1:6" ht="13">
      <c r="A21" s="173" t="s">
        <v>20</v>
      </c>
      <c r="B21" s="176">
        <v>407</v>
      </c>
      <c r="C21" s="174">
        <v>413</v>
      </c>
      <c r="D21" s="175">
        <v>369</v>
      </c>
      <c r="E21" s="175">
        <v>0</v>
      </c>
      <c r="F21" s="182">
        <v>0</v>
      </c>
    </row>
    <row r="22" spans="1:6" ht="13">
      <c r="A22" s="173" t="s">
        <v>21</v>
      </c>
      <c r="B22" s="176">
        <v>408</v>
      </c>
      <c r="C22" s="174">
        <v>418</v>
      </c>
      <c r="D22" s="175">
        <v>120</v>
      </c>
      <c r="E22" s="175">
        <v>104</v>
      </c>
      <c r="F22" s="182">
        <v>0</v>
      </c>
    </row>
    <row r="23" spans="1:6" ht="13">
      <c r="A23" s="173" t="s">
        <v>23</v>
      </c>
      <c r="B23" s="176">
        <v>189</v>
      </c>
      <c r="C23" s="174">
        <v>213</v>
      </c>
      <c r="D23" s="175">
        <v>188</v>
      </c>
      <c r="E23" s="175">
        <v>0</v>
      </c>
      <c r="F23" s="182">
        <v>0</v>
      </c>
    </row>
    <row r="24" spans="1:6" ht="13">
      <c r="A24" s="173" t="s">
        <v>24</v>
      </c>
      <c r="B24" s="176">
        <v>348</v>
      </c>
      <c r="C24" s="174">
        <v>353</v>
      </c>
      <c r="D24" s="175">
        <v>251</v>
      </c>
      <c r="E24" s="175">
        <v>0</v>
      </c>
      <c r="F24" s="182">
        <v>0</v>
      </c>
    </row>
    <row r="25" spans="1:6" ht="13">
      <c r="A25" s="173" t="s">
        <v>25</v>
      </c>
      <c r="B25" s="176">
        <v>469</v>
      </c>
      <c r="C25" s="174">
        <v>508</v>
      </c>
      <c r="D25" s="175">
        <v>468</v>
      </c>
      <c r="E25" s="175">
        <v>335</v>
      </c>
      <c r="F25" s="182">
        <v>0</v>
      </c>
    </row>
    <row r="26" spans="1:6" ht="13">
      <c r="A26" s="173" t="s">
        <v>26</v>
      </c>
      <c r="B26" s="176">
        <v>1891</v>
      </c>
      <c r="C26" s="174">
        <v>1930</v>
      </c>
      <c r="D26" s="175">
        <v>1697</v>
      </c>
      <c r="E26" s="175">
        <v>67</v>
      </c>
      <c r="F26" s="182">
        <v>1</v>
      </c>
    </row>
    <row r="27" spans="1:6" ht="13">
      <c r="A27" s="173" t="s">
        <v>62</v>
      </c>
      <c r="B27" s="176">
        <v>1049</v>
      </c>
      <c r="C27" s="174">
        <v>1049</v>
      </c>
      <c r="D27" s="175">
        <v>0</v>
      </c>
      <c r="E27" s="175">
        <v>0</v>
      </c>
      <c r="F27" s="182">
        <v>0</v>
      </c>
    </row>
    <row r="28" spans="1:6" ht="13">
      <c r="A28" s="173" t="s">
        <v>122</v>
      </c>
      <c r="B28" s="176">
        <v>730</v>
      </c>
      <c r="C28" s="174">
        <v>730</v>
      </c>
      <c r="D28" s="175">
        <v>629</v>
      </c>
      <c r="E28" s="175">
        <v>712</v>
      </c>
      <c r="F28" s="182">
        <v>0</v>
      </c>
    </row>
    <row r="29" spans="1:6" ht="13">
      <c r="A29" s="173" t="s">
        <v>29</v>
      </c>
      <c r="B29" s="176">
        <v>496</v>
      </c>
      <c r="C29" s="174">
        <v>542</v>
      </c>
      <c r="D29" s="175">
        <v>441</v>
      </c>
      <c r="E29" s="175">
        <v>0</v>
      </c>
      <c r="F29" s="182">
        <v>0</v>
      </c>
    </row>
    <row r="30" spans="1:6" ht="13">
      <c r="A30" s="173" t="s">
        <v>30</v>
      </c>
      <c r="B30" s="176">
        <v>850</v>
      </c>
      <c r="C30" s="174">
        <v>850</v>
      </c>
      <c r="D30" s="175">
        <v>735</v>
      </c>
      <c r="E30" s="175">
        <v>13</v>
      </c>
      <c r="F30" s="182">
        <v>0</v>
      </c>
    </row>
    <row r="31" spans="1:6" ht="13">
      <c r="A31" s="177" t="s">
        <v>31</v>
      </c>
      <c r="B31" s="176">
        <v>242</v>
      </c>
      <c r="C31" s="174">
        <v>244</v>
      </c>
      <c r="D31" s="175">
        <v>222</v>
      </c>
      <c r="E31" s="175">
        <v>223</v>
      </c>
      <c r="F31" s="182">
        <v>0</v>
      </c>
    </row>
    <row r="32" spans="1:6" ht="13">
      <c r="A32" s="178" t="s">
        <v>32</v>
      </c>
      <c r="B32" s="183"/>
      <c r="C32" s="179"/>
      <c r="D32" s="175"/>
      <c r="E32" s="175">
        <v>0</v>
      </c>
      <c r="F32" s="182"/>
    </row>
    <row r="33" spans="1:6" ht="13">
      <c r="A33" s="173" t="s">
        <v>44</v>
      </c>
      <c r="B33" s="176">
        <v>698</v>
      </c>
      <c r="C33" s="174">
        <v>698</v>
      </c>
      <c r="D33" s="175">
        <v>561</v>
      </c>
      <c r="E33" s="175">
        <v>0</v>
      </c>
      <c r="F33" s="182">
        <v>0</v>
      </c>
    </row>
    <row r="34" spans="1:6" ht="13">
      <c r="A34" s="173" t="s">
        <v>45</v>
      </c>
      <c r="B34" s="176">
        <v>3560</v>
      </c>
      <c r="C34" s="174">
        <v>5830</v>
      </c>
      <c r="D34" s="175">
        <v>3387</v>
      </c>
      <c r="E34" s="175">
        <v>3367</v>
      </c>
      <c r="F34" s="182">
        <v>28</v>
      </c>
    </row>
    <row r="35" spans="1:6" ht="13">
      <c r="A35" s="173" t="s">
        <v>46</v>
      </c>
      <c r="B35" s="176">
        <v>225</v>
      </c>
      <c r="C35" s="174">
        <v>229</v>
      </c>
      <c r="D35" s="175">
        <v>224</v>
      </c>
      <c r="E35" s="175">
        <v>0</v>
      </c>
      <c r="F35" s="182">
        <v>1</v>
      </c>
    </row>
    <row r="36" spans="1:6" ht="13.5" thickBot="1">
      <c r="A36" s="180" t="s">
        <v>34</v>
      </c>
      <c r="B36" s="184">
        <f>SUM(B4:B35)</f>
        <v>25048</v>
      </c>
      <c r="C36" s="185">
        <f>SUM(C4:C35)</f>
        <v>28464</v>
      </c>
      <c r="D36" s="186">
        <f>SUM(D4:D35)</f>
        <v>20350</v>
      </c>
      <c r="E36" s="186">
        <f>SUM(E4:E35)</f>
        <v>6644</v>
      </c>
      <c r="F36" s="187">
        <f>SUM(F4:F35)</f>
        <v>31</v>
      </c>
    </row>
    <row r="39" spans="1:6" ht="13">
      <c r="A39" s="72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5" workbookViewId="0">
      <selection activeCell="J30" sqref="J30"/>
    </sheetView>
  </sheetViews>
  <sheetFormatPr defaultColWidth="9.1796875" defaultRowHeight="12.5"/>
  <cols>
    <col min="1" max="1" width="27.54296875" style="168" customWidth="1"/>
    <col min="2" max="2" width="8.81640625" style="168" customWidth="1"/>
    <col min="3" max="3" width="10.26953125" style="168" customWidth="1"/>
    <col min="4" max="4" width="13.26953125" style="168" customWidth="1"/>
    <col min="5" max="6" width="15.7265625" style="168" customWidth="1"/>
    <col min="7" max="7" width="10.1796875" style="168" customWidth="1"/>
    <col min="8" max="16384" width="9.1796875" style="168"/>
  </cols>
  <sheetData>
    <row r="1" spans="1:7" ht="27" customHeight="1" thickBot="1">
      <c r="A1" s="167"/>
      <c r="B1" s="221" t="s">
        <v>126</v>
      </c>
      <c r="C1" s="221"/>
      <c r="D1" s="221"/>
      <c r="E1" s="221"/>
      <c r="F1" s="221"/>
      <c r="G1" s="221"/>
    </row>
    <row r="2" spans="1:7" ht="13">
      <c r="A2" s="169"/>
      <c r="B2" s="188"/>
      <c r="C2" s="189"/>
      <c r="D2" s="189"/>
      <c r="E2" s="189"/>
      <c r="F2" s="189"/>
      <c r="G2" s="190"/>
    </row>
    <row r="3" spans="1:7" ht="86.25" customHeight="1">
      <c r="A3" s="170" t="s">
        <v>2</v>
      </c>
      <c r="B3" s="181" t="s">
        <v>42</v>
      </c>
      <c r="C3" s="171" t="s">
        <v>66</v>
      </c>
      <c r="D3" s="171" t="s">
        <v>35</v>
      </c>
      <c r="E3" s="171" t="s">
        <v>124</v>
      </c>
      <c r="F3" s="171" t="s">
        <v>125</v>
      </c>
      <c r="G3" s="172" t="s">
        <v>37</v>
      </c>
    </row>
    <row r="4" spans="1:7" ht="13">
      <c r="A4" s="173" t="s">
        <v>3</v>
      </c>
      <c r="B4" s="174">
        <v>547</v>
      </c>
      <c r="C4" s="174">
        <v>547</v>
      </c>
      <c r="D4" s="175">
        <v>197</v>
      </c>
      <c r="E4" s="175">
        <v>192</v>
      </c>
      <c r="F4" s="175">
        <v>5</v>
      </c>
      <c r="G4" s="182">
        <v>0</v>
      </c>
    </row>
    <row r="5" spans="1:7" ht="13">
      <c r="A5" s="173" t="s">
        <v>4</v>
      </c>
      <c r="B5" s="174">
        <v>331</v>
      </c>
      <c r="C5" s="174">
        <v>430</v>
      </c>
      <c r="D5" s="175">
        <v>288</v>
      </c>
      <c r="E5" s="175">
        <v>143</v>
      </c>
      <c r="F5" s="175">
        <v>0</v>
      </c>
      <c r="G5" s="182">
        <v>0</v>
      </c>
    </row>
    <row r="6" spans="1:7" ht="13">
      <c r="A6" s="173" t="s">
        <v>5</v>
      </c>
      <c r="B6" s="174">
        <v>712</v>
      </c>
      <c r="C6" s="174">
        <v>842</v>
      </c>
      <c r="D6" s="175">
        <v>697</v>
      </c>
      <c r="E6" s="175">
        <v>0</v>
      </c>
      <c r="F6" s="175">
        <v>0</v>
      </c>
      <c r="G6" s="182">
        <v>0</v>
      </c>
    </row>
    <row r="7" spans="1:7" ht="13">
      <c r="A7" s="173" t="s">
        <v>6</v>
      </c>
      <c r="B7" s="174">
        <v>1402</v>
      </c>
      <c r="C7" s="174">
        <v>1410</v>
      </c>
      <c r="D7" s="175">
        <v>1276</v>
      </c>
      <c r="E7" s="175">
        <v>1401</v>
      </c>
      <c r="F7" s="175">
        <v>1</v>
      </c>
      <c r="G7" s="182">
        <v>0</v>
      </c>
    </row>
    <row r="8" spans="1:7" ht="13">
      <c r="A8" s="173" t="s">
        <v>7</v>
      </c>
      <c r="B8" s="174">
        <v>1343</v>
      </c>
      <c r="C8" s="174">
        <v>1409</v>
      </c>
      <c r="D8" s="175">
        <v>916</v>
      </c>
      <c r="E8" s="175">
        <v>932</v>
      </c>
      <c r="F8" s="175">
        <v>8</v>
      </c>
      <c r="G8" s="182">
        <v>0</v>
      </c>
    </row>
    <row r="9" spans="1:7" ht="13">
      <c r="A9" s="173" t="s">
        <v>8</v>
      </c>
      <c r="B9" s="174">
        <v>881</v>
      </c>
      <c r="C9" s="174">
        <v>1223</v>
      </c>
      <c r="D9" s="175">
        <v>593</v>
      </c>
      <c r="E9" s="175">
        <v>868</v>
      </c>
      <c r="F9" s="175">
        <v>13</v>
      </c>
      <c r="G9" s="182">
        <v>0</v>
      </c>
    </row>
    <row r="10" spans="1:7" ht="13">
      <c r="A10" s="173" t="s">
        <v>9</v>
      </c>
      <c r="B10" s="174">
        <v>3450</v>
      </c>
      <c r="C10" s="174">
        <v>4585</v>
      </c>
      <c r="D10" s="175">
        <v>3346</v>
      </c>
      <c r="E10" s="175">
        <v>2</v>
      </c>
      <c r="F10" s="175">
        <v>0</v>
      </c>
      <c r="G10" s="182">
        <v>0</v>
      </c>
    </row>
    <row r="11" spans="1:7" ht="13">
      <c r="A11" s="173" t="s">
        <v>10</v>
      </c>
      <c r="B11" s="174">
        <v>686</v>
      </c>
      <c r="C11" s="174">
        <v>977</v>
      </c>
      <c r="D11" s="175">
        <v>686</v>
      </c>
      <c r="E11" s="175">
        <v>686</v>
      </c>
      <c r="F11" s="175">
        <v>3</v>
      </c>
      <c r="G11" s="182">
        <v>0</v>
      </c>
    </row>
    <row r="12" spans="1:7" ht="13">
      <c r="A12" s="173" t="s">
        <v>11</v>
      </c>
      <c r="B12" s="174">
        <v>1279</v>
      </c>
      <c r="C12" s="174">
        <v>1429</v>
      </c>
      <c r="D12" s="175">
        <v>991</v>
      </c>
      <c r="E12" s="175">
        <v>0</v>
      </c>
      <c r="F12" s="175">
        <v>0</v>
      </c>
      <c r="G12" s="182">
        <v>0</v>
      </c>
    </row>
    <row r="13" spans="1:7" ht="13">
      <c r="A13" s="173" t="s">
        <v>12</v>
      </c>
      <c r="B13" s="174">
        <v>1165</v>
      </c>
      <c r="C13" s="174">
        <v>1261</v>
      </c>
      <c r="D13" s="175">
        <v>1125</v>
      </c>
      <c r="E13" s="175">
        <v>1125</v>
      </c>
      <c r="F13" s="175">
        <v>38</v>
      </c>
      <c r="G13" s="182">
        <v>1</v>
      </c>
    </row>
    <row r="14" spans="1:7" ht="13">
      <c r="A14" s="173" t="s">
        <v>13</v>
      </c>
      <c r="B14" s="174">
        <v>500</v>
      </c>
      <c r="C14" s="174">
        <v>709</v>
      </c>
      <c r="D14" s="175">
        <v>500</v>
      </c>
      <c r="E14" s="175">
        <v>0</v>
      </c>
      <c r="F14" s="175">
        <v>4</v>
      </c>
      <c r="G14" s="182">
        <v>0</v>
      </c>
    </row>
    <row r="15" spans="1:7" ht="13">
      <c r="A15" s="173" t="s">
        <v>14</v>
      </c>
      <c r="B15" s="174">
        <v>625</v>
      </c>
      <c r="C15" s="174">
        <v>632</v>
      </c>
      <c r="D15" s="175">
        <v>603</v>
      </c>
      <c r="E15" s="175">
        <v>719</v>
      </c>
      <c r="F15" s="175">
        <v>0</v>
      </c>
      <c r="G15" s="182">
        <v>0</v>
      </c>
    </row>
    <row r="16" spans="1:7" ht="13">
      <c r="A16" s="173" t="s">
        <v>15</v>
      </c>
      <c r="B16" s="174">
        <v>219</v>
      </c>
      <c r="C16" s="174">
        <v>277</v>
      </c>
      <c r="D16" s="175">
        <v>178</v>
      </c>
      <c r="E16" s="175">
        <v>0</v>
      </c>
      <c r="F16" s="175">
        <v>122</v>
      </c>
      <c r="G16" s="182">
        <v>0</v>
      </c>
    </row>
    <row r="17" spans="1:7" ht="13">
      <c r="A17" s="173" t="s">
        <v>61</v>
      </c>
      <c r="B17" s="174">
        <v>1008</v>
      </c>
      <c r="C17" s="174">
        <v>1581</v>
      </c>
      <c r="D17" s="175">
        <v>1007</v>
      </c>
      <c r="E17" s="175">
        <v>1039</v>
      </c>
      <c r="F17" s="175">
        <v>53</v>
      </c>
      <c r="G17" s="182">
        <v>0</v>
      </c>
    </row>
    <row r="18" spans="1:7" ht="13">
      <c r="A18" s="173" t="s">
        <v>17</v>
      </c>
      <c r="B18" s="174">
        <v>295</v>
      </c>
      <c r="C18" s="174">
        <v>428</v>
      </c>
      <c r="D18" s="175">
        <v>189</v>
      </c>
      <c r="E18" s="175">
        <v>327</v>
      </c>
      <c r="F18" s="175">
        <v>0</v>
      </c>
      <c r="G18" s="182">
        <v>0</v>
      </c>
    </row>
    <row r="19" spans="1:7" ht="13">
      <c r="A19" s="177" t="s">
        <v>18</v>
      </c>
      <c r="B19" s="174">
        <v>889</v>
      </c>
      <c r="C19" s="174">
        <v>1045</v>
      </c>
      <c r="D19" s="175">
        <v>889</v>
      </c>
      <c r="E19" s="175">
        <v>32</v>
      </c>
      <c r="F19" s="175">
        <v>11</v>
      </c>
      <c r="G19" s="182">
        <v>0</v>
      </c>
    </row>
    <row r="20" spans="1:7" ht="13">
      <c r="A20" s="177" t="s">
        <v>19</v>
      </c>
      <c r="B20" s="174">
        <v>471</v>
      </c>
      <c r="C20" s="174">
        <v>758</v>
      </c>
      <c r="D20" s="175">
        <v>439</v>
      </c>
      <c r="E20" s="175">
        <v>0</v>
      </c>
      <c r="F20" s="175">
        <v>0</v>
      </c>
      <c r="G20" s="182">
        <v>0</v>
      </c>
    </row>
    <row r="21" spans="1:7" ht="13">
      <c r="A21" s="173" t="s">
        <v>20</v>
      </c>
      <c r="B21" s="174">
        <v>1109</v>
      </c>
      <c r="C21" s="174">
        <v>1137</v>
      </c>
      <c r="D21" s="175">
        <v>957</v>
      </c>
      <c r="E21" s="175">
        <v>1034</v>
      </c>
      <c r="F21" s="175">
        <v>2</v>
      </c>
      <c r="G21" s="182">
        <v>0</v>
      </c>
    </row>
    <row r="22" spans="1:7" ht="13">
      <c r="A22" s="173" t="s">
        <v>21</v>
      </c>
      <c r="B22" s="174">
        <v>359</v>
      </c>
      <c r="C22" s="174">
        <v>392</v>
      </c>
      <c r="D22" s="175">
        <v>247</v>
      </c>
      <c r="E22" s="175">
        <v>161</v>
      </c>
      <c r="F22" s="175">
        <v>0</v>
      </c>
      <c r="G22" s="182">
        <v>0</v>
      </c>
    </row>
    <row r="23" spans="1:7" ht="13">
      <c r="A23" s="173" t="s">
        <v>23</v>
      </c>
      <c r="B23" s="174">
        <v>75</v>
      </c>
      <c r="C23" s="174">
        <v>94</v>
      </c>
      <c r="D23" s="175">
        <v>75</v>
      </c>
      <c r="E23" s="175">
        <v>0</v>
      </c>
      <c r="F23" s="175">
        <v>0</v>
      </c>
      <c r="G23" s="182">
        <v>0</v>
      </c>
    </row>
    <row r="24" spans="1:7" ht="13">
      <c r="A24" s="173" t="s">
        <v>24</v>
      </c>
      <c r="B24" s="174">
        <v>328</v>
      </c>
      <c r="C24" s="174">
        <v>492</v>
      </c>
      <c r="D24" s="175">
        <v>277</v>
      </c>
      <c r="E24" s="175">
        <v>277</v>
      </c>
      <c r="F24" s="175">
        <v>0</v>
      </c>
      <c r="G24" s="182">
        <v>0</v>
      </c>
    </row>
    <row r="25" spans="1:7" ht="13">
      <c r="A25" s="173" t="s">
        <v>25</v>
      </c>
      <c r="B25" s="174">
        <v>624</v>
      </c>
      <c r="C25" s="174">
        <v>801</v>
      </c>
      <c r="D25" s="175">
        <v>624</v>
      </c>
      <c r="E25" s="175">
        <v>0</v>
      </c>
      <c r="F25" s="175">
        <v>423</v>
      </c>
      <c r="G25" s="182">
        <v>0</v>
      </c>
    </row>
    <row r="26" spans="1:7" ht="13">
      <c r="A26" s="173" t="s">
        <v>26</v>
      </c>
      <c r="B26" s="174">
        <v>2748</v>
      </c>
      <c r="C26" s="174">
        <v>3230</v>
      </c>
      <c r="D26" s="175">
        <v>2606</v>
      </c>
      <c r="E26" s="175">
        <v>0</v>
      </c>
      <c r="F26" s="175">
        <v>3</v>
      </c>
      <c r="G26" s="182">
        <v>0</v>
      </c>
    </row>
    <row r="27" spans="1:7" ht="13">
      <c r="A27" s="173" t="s">
        <v>62</v>
      </c>
      <c r="B27" s="174">
        <v>1063</v>
      </c>
      <c r="C27" s="174">
        <v>1171</v>
      </c>
      <c r="D27" s="175">
        <v>790</v>
      </c>
      <c r="E27" s="175">
        <v>790</v>
      </c>
      <c r="F27" s="175">
        <v>85</v>
      </c>
      <c r="G27" s="182">
        <v>0</v>
      </c>
    </row>
    <row r="28" spans="1:7" ht="13">
      <c r="A28" s="173" t="s">
        <v>122</v>
      </c>
      <c r="B28" s="174">
        <v>1081</v>
      </c>
      <c r="C28" s="174">
        <v>1081</v>
      </c>
      <c r="D28" s="175">
        <v>854</v>
      </c>
      <c r="E28" s="175">
        <v>937</v>
      </c>
      <c r="F28" s="175">
        <v>0</v>
      </c>
      <c r="G28" s="182">
        <v>0</v>
      </c>
    </row>
    <row r="29" spans="1:7" ht="13">
      <c r="A29" s="173" t="s">
        <v>29</v>
      </c>
      <c r="B29" s="174">
        <v>575</v>
      </c>
      <c r="C29" s="174">
        <v>723</v>
      </c>
      <c r="D29" s="175">
        <v>552</v>
      </c>
      <c r="E29" s="175">
        <v>552</v>
      </c>
      <c r="F29" s="175">
        <v>0</v>
      </c>
      <c r="G29" s="182">
        <v>0</v>
      </c>
    </row>
    <row r="30" spans="1:7" ht="13">
      <c r="A30" s="173" t="s">
        <v>30</v>
      </c>
      <c r="B30" s="174">
        <v>1034</v>
      </c>
      <c r="C30" s="174">
        <v>1267</v>
      </c>
      <c r="D30" s="175">
        <v>977</v>
      </c>
      <c r="E30" s="175">
        <v>887</v>
      </c>
      <c r="F30" s="175">
        <v>0</v>
      </c>
      <c r="G30" s="182">
        <v>0</v>
      </c>
    </row>
    <row r="31" spans="1:7" ht="13">
      <c r="A31" s="177" t="s">
        <v>31</v>
      </c>
      <c r="B31" s="174">
        <v>312</v>
      </c>
      <c r="C31" s="174">
        <v>316</v>
      </c>
      <c r="D31" s="175">
        <v>307</v>
      </c>
      <c r="E31" s="175">
        <v>308</v>
      </c>
      <c r="F31" s="175">
        <v>8</v>
      </c>
      <c r="G31" s="182">
        <v>0</v>
      </c>
    </row>
    <row r="32" spans="1:7" ht="13">
      <c r="A32" s="192" t="s">
        <v>32</v>
      </c>
      <c r="B32" s="194"/>
      <c r="G32" s="191"/>
    </row>
    <row r="33" spans="1:7" ht="13">
      <c r="A33" s="193" t="s">
        <v>44</v>
      </c>
      <c r="B33" s="195">
        <v>862</v>
      </c>
      <c r="C33" s="175">
        <v>1042</v>
      </c>
      <c r="D33" s="175">
        <v>670</v>
      </c>
      <c r="E33" s="175">
        <v>669</v>
      </c>
      <c r="F33" s="175">
        <v>1</v>
      </c>
      <c r="G33" s="182">
        <v>0</v>
      </c>
    </row>
    <row r="34" spans="1:7" ht="13">
      <c r="A34" s="193" t="s">
        <v>45</v>
      </c>
      <c r="B34" s="175">
        <v>5606</v>
      </c>
      <c r="C34" s="174">
        <v>9099</v>
      </c>
      <c r="D34" s="175">
        <v>4973</v>
      </c>
      <c r="E34" s="175">
        <v>4562</v>
      </c>
      <c r="F34" s="175">
        <v>1118</v>
      </c>
      <c r="G34" s="182">
        <v>55</v>
      </c>
    </row>
    <row r="35" spans="1:7" ht="13.5" thickBot="1">
      <c r="A35" s="173" t="s">
        <v>46</v>
      </c>
      <c r="B35" s="174">
        <v>331</v>
      </c>
      <c r="C35" s="174">
        <v>340</v>
      </c>
      <c r="D35" s="175">
        <v>331</v>
      </c>
      <c r="E35" s="175">
        <v>58</v>
      </c>
      <c r="F35" s="175">
        <v>13</v>
      </c>
      <c r="G35" s="182">
        <v>0</v>
      </c>
    </row>
    <row r="36" spans="1:7" ht="13.5" thickBot="1">
      <c r="A36" s="180" t="s">
        <v>34</v>
      </c>
      <c r="B36" s="196">
        <f>SUM(B4:B35)</f>
        <v>31910</v>
      </c>
      <c r="C36" s="196">
        <f t="shared" ref="C36:G36" si="0">SUM(C4:C35)</f>
        <v>40728</v>
      </c>
      <c r="D36" s="196">
        <f t="shared" si="0"/>
        <v>28160</v>
      </c>
      <c r="E36" s="196">
        <f t="shared" si="0"/>
        <v>17701</v>
      </c>
      <c r="F36" s="196">
        <f t="shared" si="0"/>
        <v>1911</v>
      </c>
      <c r="G36" s="196">
        <f t="shared" si="0"/>
        <v>56</v>
      </c>
    </row>
    <row r="39" spans="1:7" ht="13">
      <c r="A39" s="72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C34" sqref="C34"/>
    </sheetView>
  </sheetViews>
  <sheetFormatPr defaultRowHeight="12.5"/>
  <cols>
    <col min="1" max="1" width="21" bestFit="1" customWidth="1"/>
    <col min="2" max="2" width="12" customWidth="1"/>
    <col min="3" max="3" width="11.81640625" customWidth="1"/>
    <col min="4" max="4" width="14" customWidth="1"/>
    <col min="5" max="5" width="14.1796875" customWidth="1"/>
    <col min="6" max="6" width="23.453125" customWidth="1"/>
    <col min="7" max="7" width="13.54296875" customWidth="1"/>
    <col min="8" max="8" width="13.26953125" customWidth="1"/>
  </cols>
  <sheetData>
    <row r="1" spans="1:9" ht="13.5" thickBot="1">
      <c r="A1" s="167"/>
      <c r="B1" s="221" t="s">
        <v>128</v>
      </c>
      <c r="C1" s="221"/>
      <c r="D1" s="221"/>
      <c r="E1" s="221"/>
      <c r="F1" s="221"/>
      <c r="G1" s="221"/>
    </row>
    <row r="2" spans="1:9" ht="13">
      <c r="A2" s="169"/>
      <c r="B2" s="188"/>
      <c r="C2" s="189"/>
      <c r="D2" s="189"/>
      <c r="E2" s="189"/>
      <c r="F2" s="189"/>
      <c r="G2" s="190"/>
    </row>
    <row r="3" spans="1:9" ht="78">
      <c r="A3" s="197" t="s">
        <v>2</v>
      </c>
      <c r="B3" s="198" t="s">
        <v>42</v>
      </c>
      <c r="C3" s="198" t="s">
        <v>132</v>
      </c>
      <c r="D3" s="197" t="s">
        <v>130</v>
      </c>
      <c r="E3" s="202" t="s">
        <v>131</v>
      </c>
      <c r="F3" s="198" t="s">
        <v>35</v>
      </c>
      <c r="G3" s="198" t="s">
        <v>124</v>
      </c>
      <c r="H3" s="198" t="s">
        <v>125</v>
      </c>
      <c r="I3" s="198" t="s">
        <v>37</v>
      </c>
    </row>
    <row r="4" spans="1:9" ht="13">
      <c r="A4" s="173" t="s">
        <v>3</v>
      </c>
      <c r="B4" s="174">
        <v>113</v>
      </c>
      <c r="C4" s="174">
        <v>113</v>
      </c>
      <c r="D4" s="201">
        <v>113</v>
      </c>
      <c r="E4" s="203">
        <v>0</v>
      </c>
      <c r="F4" s="174">
        <v>99</v>
      </c>
      <c r="G4" s="174">
        <v>99</v>
      </c>
      <c r="H4" s="174">
        <v>0</v>
      </c>
      <c r="I4" s="199">
        <v>0</v>
      </c>
    </row>
    <row r="5" spans="1:9" ht="13">
      <c r="A5" s="173" t="s">
        <v>4</v>
      </c>
      <c r="B5" s="174">
        <v>119</v>
      </c>
      <c r="C5" s="174">
        <v>119</v>
      </c>
      <c r="D5" s="201">
        <v>119</v>
      </c>
      <c r="E5" s="203">
        <v>0</v>
      </c>
      <c r="F5" s="174">
        <v>107</v>
      </c>
      <c r="G5" s="174">
        <v>3</v>
      </c>
      <c r="H5" s="174">
        <v>17</v>
      </c>
      <c r="I5" s="200">
        <v>0</v>
      </c>
    </row>
    <row r="6" spans="1:9" ht="13">
      <c r="A6" s="173" t="s">
        <v>5</v>
      </c>
      <c r="B6" s="174">
        <v>274</v>
      </c>
      <c r="C6" s="174">
        <v>288</v>
      </c>
      <c r="D6" s="201">
        <v>288</v>
      </c>
      <c r="E6" s="203">
        <v>0</v>
      </c>
      <c r="F6" s="174">
        <v>256</v>
      </c>
      <c r="G6" s="174">
        <v>264</v>
      </c>
      <c r="H6" s="174">
        <v>0</v>
      </c>
      <c r="I6" s="200">
        <v>0</v>
      </c>
    </row>
    <row r="7" spans="1:9" ht="13">
      <c r="A7" s="193" t="s">
        <v>44</v>
      </c>
      <c r="B7" s="174">
        <v>415</v>
      </c>
      <c r="C7" s="174">
        <v>476</v>
      </c>
      <c r="D7" s="201">
        <v>473</v>
      </c>
      <c r="E7" s="203">
        <v>3</v>
      </c>
      <c r="F7" s="174">
        <v>115</v>
      </c>
      <c r="G7" s="174">
        <v>115</v>
      </c>
      <c r="H7" s="174">
        <v>1</v>
      </c>
      <c r="I7" s="200">
        <v>0</v>
      </c>
    </row>
    <row r="8" spans="1:9" ht="13">
      <c r="A8" s="173" t="s">
        <v>129</v>
      </c>
      <c r="B8" s="174">
        <v>752</v>
      </c>
      <c r="C8" s="174">
        <v>756</v>
      </c>
      <c r="D8" s="201">
        <v>756</v>
      </c>
      <c r="E8" s="203">
        <v>0</v>
      </c>
      <c r="F8" s="174">
        <v>741</v>
      </c>
      <c r="G8" s="174">
        <v>741</v>
      </c>
      <c r="H8" s="174">
        <v>0</v>
      </c>
      <c r="I8" s="200">
        <v>0</v>
      </c>
    </row>
    <row r="9" spans="1:9" ht="13">
      <c r="A9" s="173" t="s">
        <v>7</v>
      </c>
      <c r="B9" s="174">
        <v>957</v>
      </c>
      <c r="C9" s="174">
        <v>960</v>
      </c>
      <c r="D9" s="201">
        <v>960</v>
      </c>
      <c r="E9" s="203">
        <v>0</v>
      </c>
      <c r="F9" s="174">
        <v>564</v>
      </c>
      <c r="G9" s="174">
        <v>633</v>
      </c>
      <c r="H9" s="174">
        <v>9</v>
      </c>
      <c r="I9" s="200">
        <v>0</v>
      </c>
    </row>
    <row r="10" spans="1:9" ht="13">
      <c r="A10" s="193" t="s">
        <v>45</v>
      </c>
      <c r="B10" s="174">
        <v>2224</v>
      </c>
      <c r="C10" s="174">
        <v>3020</v>
      </c>
      <c r="D10" s="201">
        <v>1794</v>
      </c>
      <c r="E10" s="203">
        <v>1226</v>
      </c>
      <c r="F10" s="174">
        <v>1737</v>
      </c>
      <c r="G10" s="174">
        <v>1761</v>
      </c>
      <c r="H10" s="174">
        <v>465</v>
      </c>
      <c r="I10" s="200">
        <v>0</v>
      </c>
    </row>
    <row r="11" spans="1:9" ht="13">
      <c r="A11" s="173" t="s">
        <v>8</v>
      </c>
      <c r="B11" s="174">
        <v>870</v>
      </c>
      <c r="C11" s="174">
        <v>1205</v>
      </c>
      <c r="D11" s="201">
        <v>1205</v>
      </c>
      <c r="E11" s="203">
        <v>0</v>
      </c>
      <c r="F11" s="174">
        <v>858</v>
      </c>
      <c r="G11" s="174">
        <v>1101</v>
      </c>
      <c r="H11" s="174">
        <v>2</v>
      </c>
      <c r="I11" s="200">
        <v>0</v>
      </c>
    </row>
    <row r="12" spans="1:9" ht="13">
      <c r="A12" s="173" t="s">
        <v>9</v>
      </c>
      <c r="B12" s="174">
        <v>2933</v>
      </c>
      <c r="C12" s="174">
        <v>3702</v>
      </c>
      <c r="D12" s="201">
        <v>3702</v>
      </c>
      <c r="E12" s="203">
        <v>0</v>
      </c>
      <c r="F12" s="174">
        <v>2367</v>
      </c>
      <c r="G12" s="174">
        <v>2367</v>
      </c>
      <c r="H12" s="174">
        <v>2</v>
      </c>
      <c r="I12" s="200">
        <v>0</v>
      </c>
    </row>
    <row r="13" spans="1:9" ht="13">
      <c r="A13" s="173" t="s">
        <v>46</v>
      </c>
      <c r="B13" s="174">
        <v>387</v>
      </c>
      <c r="C13" s="174">
        <v>406</v>
      </c>
      <c r="D13" s="201">
        <v>406</v>
      </c>
      <c r="E13" s="203">
        <v>0</v>
      </c>
      <c r="F13" s="174">
        <v>360</v>
      </c>
      <c r="G13" s="174">
        <v>540</v>
      </c>
      <c r="H13" s="174">
        <v>52</v>
      </c>
      <c r="I13" s="200">
        <v>0</v>
      </c>
    </row>
    <row r="14" spans="1:9" ht="13">
      <c r="A14" s="173" t="s">
        <v>10</v>
      </c>
      <c r="B14" s="174">
        <v>859</v>
      </c>
      <c r="C14" s="174">
        <v>890</v>
      </c>
      <c r="D14" s="201">
        <v>890</v>
      </c>
      <c r="E14" s="203">
        <v>0</v>
      </c>
      <c r="F14" s="174">
        <v>616</v>
      </c>
      <c r="G14" s="174">
        <v>781</v>
      </c>
      <c r="H14" s="174">
        <v>10</v>
      </c>
      <c r="I14" s="200">
        <v>0</v>
      </c>
    </row>
    <row r="15" spans="1:9" ht="13">
      <c r="A15" s="173" t="s">
        <v>11</v>
      </c>
      <c r="B15" s="174">
        <v>925</v>
      </c>
      <c r="C15" s="174">
        <v>1056</v>
      </c>
      <c r="D15" s="201">
        <v>1056</v>
      </c>
      <c r="E15" s="203">
        <v>0</v>
      </c>
      <c r="F15" s="174">
        <v>801</v>
      </c>
      <c r="G15" s="174">
        <v>915</v>
      </c>
      <c r="H15" s="174">
        <v>0</v>
      </c>
      <c r="I15" s="200">
        <v>1</v>
      </c>
    </row>
    <row r="16" spans="1:9" ht="13">
      <c r="A16" s="173" t="s">
        <v>12</v>
      </c>
      <c r="B16" s="174">
        <v>551</v>
      </c>
      <c r="C16" s="174">
        <v>687</v>
      </c>
      <c r="D16" s="201">
        <v>638</v>
      </c>
      <c r="E16" s="203">
        <v>49</v>
      </c>
      <c r="F16" s="174">
        <v>470</v>
      </c>
      <c r="G16" s="174">
        <v>515</v>
      </c>
      <c r="H16" s="174">
        <v>34</v>
      </c>
      <c r="I16" s="200">
        <v>0</v>
      </c>
    </row>
    <row r="17" spans="1:9" ht="13">
      <c r="A17" s="173" t="s">
        <v>13</v>
      </c>
      <c r="B17" s="174">
        <v>329</v>
      </c>
      <c r="C17" s="174">
        <v>329</v>
      </c>
      <c r="D17" s="201">
        <v>329</v>
      </c>
      <c r="E17" s="203">
        <v>0</v>
      </c>
      <c r="F17" s="174">
        <v>207</v>
      </c>
      <c r="G17" s="174">
        <v>194</v>
      </c>
      <c r="H17" s="174">
        <v>6</v>
      </c>
      <c r="I17" s="200">
        <v>0</v>
      </c>
    </row>
    <row r="18" spans="1:9" ht="13">
      <c r="A18" s="173" t="s">
        <v>14</v>
      </c>
      <c r="B18" s="174">
        <v>445</v>
      </c>
      <c r="C18" s="174">
        <v>446</v>
      </c>
      <c r="D18" s="201">
        <v>446</v>
      </c>
      <c r="E18" s="203">
        <v>0</v>
      </c>
      <c r="F18" s="174">
        <v>445</v>
      </c>
      <c r="G18" s="174">
        <v>309</v>
      </c>
      <c r="H18" s="174">
        <v>1</v>
      </c>
      <c r="I18" s="200">
        <v>0</v>
      </c>
    </row>
    <row r="19" spans="1:9" ht="13">
      <c r="A19" s="173" t="s">
        <v>15</v>
      </c>
      <c r="B19" s="174">
        <v>220</v>
      </c>
      <c r="C19" s="174">
        <v>240</v>
      </c>
      <c r="D19" s="201">
        <v>240</v>
      </c>
      <c r="E19" s="203">
        <v>0</v>
      </c>
      <c r="F19" s="174">
        <v>166</v>
      </c>
      <c r="G19" s="174">
        <v>0</v>
      </c>
      <c r="H19" s="174">
        <v>114</v>
      </c>
      <c r="I19" s="200">
        <v>0</v>
      </c>
    </row>
    <row r="20" spans="1:9" ht="13">
      <c r="A20" s="173" t="s">
        <v>61</v>
      </c>
      <c r="B20" s="174">
        <v>774</v>
      </c>
      <c r="C20" s="174">
        <v>851</v>
      </c>
      <c r="D20" s="201">
        <v>851</v>
      </c>
      <c r="E20" s="203">
        <v>0</v>
      </c>
      <c r="F20" s="174">
        <v>730</v>
      </c>
      <c r="G20" s="174">
        <v>448</v>
      </c>
      <c r="H20" s="174">
        <v>35</v>
      </c>
      <c r="I20" s="200">
        <v>0</v>
      </c>
    </row>
    <row r="21" spans="1:9" ht="13">
      <c r="A21" s="173" t="s">
        <v>17</v>
      </c>
      <c r="B21" s="174">
        <v>218</v>
      </c>
      <c r="C21" s="174">
        <v>324</v>
      </c>
      <c r="D21" s="201">
        <v>324</v>
      </c>
      <c r="E21" s="203">
        <v>0</v>
      </c>
      <c r="F21" s="174">
        <v>71</v>
      </c>
      <c r="G21" s="174">
        <v>200</v>
      </c>
      <c r="H21" s="174">
        <v>0</v>
      </c>
      <c r="I21" s="200">
        <v>0</v>
      </c>
    </row>
    <row r="22" spans="1:9" ht="13">
      <c r="A22" s="177" t="s">
        <v>18</v>
      </c>
      <c r="B22" s="174">
        <v>541</v>
      </c>
      <c r="C22" s="174">
        <v>541</v>
      </c>
      <c r="D22" s="201">
        <v>541</v>
      </c>
      <c r="E22" s="203">
        <v>0</v>
      </c>
      <c r="F22" s="174">
        <v>405</v>
      </c>
      <c r="G22" s="174">
        <v>471</v>
      </c>
      <c r="H22" s="174">
        <v>186</v>
      </c>
      <c r="I22" s="200">
        <v>0</v>
      </c>
    </row>
    <row r="23" spans="1:9" ht="13">
      <c r="A23" s="177" t="s">
        <v>19</v>
      </c>
      <c r="B23" s="174">
        <v>473</v>
      </c>
      <c r="C23" s="174">
        <v>573</v>
      </c>
      <c r="D23" s="201">
        <v>573</v>
      </c>
      <c r="E23" s="203">
        <v>0</v>
      </c>
      <c r="F23" s="174">
        <v>384</v>
      </c>
      <c r="G23" s="174">
        <v>7</v>
      </c>
      <c r="H23" s="174">
        <v>0</v>
      </c>
      <c r="I23" s="200">
        <v>0</v>
      </c>
    </row>
    <row r="24" spans="1:9" ht="13">
      <c r="A24" s="173" t="s">
        <v>20</v>
      </c>
      <c r="B24" s="174">
        <v>1199</v>
      </c>
      <c r="C24" s="174">
        <v>1249</v>
      </c>
      <c r="D24" s="201">
        <v>1249</v>
      </c>
      <c r="E24" s="203">
        <v>0</v>
      </c>
      <c r="F24" s="174">
        <v>741</v>
      </c>
      <c r="G24" s="174">
        <v>994</v>
      </c>
      <c r="H24" s="174">
        <v>12</v>
      </c>
      <c r="I24" s="200">
        <v>0</v>
      </c>
    </row>
    <row r="25" spans="1:9" ht="13">
      <c r="A25" s="173" t="s">
        <v>21</v>
      </c>
      <c r="B25" s="174">
        <v>243</v>
      </c>
      <c r="C25" s="174">
        <v>245</v>
      </c>
      <c r="D25" s="201">
        <v>160</v>
      </c>
      <c r="E25" s="203">
        <v>85</v>
      </c>
      <c r="F25" s="174">
        <v>81</v>
      </c>
      <c r="G25" s="174">
        <v>68</v>
      </c>
      <c r="H25" s="174">
        <v>0</v>
      </c>
      <c r="I25" s="200">
        <v>0</v>
      </c>
    </row>
    <row r="26" spans="1:9" ht="13">
      <c r="A26" s="173" t="s">
        <v>23</v>
      </c>
      <c r="B26" s="174">
        <v>250</v>
      </c>
      <c r="C26" s="174">
        <v>327</v>
      </c>
      <c r="D26" s="201">
        <v>327</v>
      </c>
      <c r="E26" s="203">
        <v>0</v>
      </c>
      <c r="F26" s="174">
        <v>213</v>
      </c>
      <c r="G26" s="174">
        <v>320</v>
      </c>
      <c r="H26" s="174">
        <v>0</v>
      </c>
      <c r="I26" s="200">
        <v>0</v>
      </c>
    </row>
    <row r="27" spans="1:9" ht="13">
      <c r="A27" s="173" t="s">
        <v>24</v>
      </c>
      <c r="B27" s="174">
        <v>294</v>
      </c>
      <c r="C27" s="174">
        <v>455</v>
      </c>
      <c r="D27" s="201">
        <v>455</v>
      </c>
      <c r="E27" s="203">
        <v>0</v>
      </c>
      <c r="F27" s="174">
        <v>77</v>
      </c>
      <c r="G27" s="174">
        <v>336</v>
      </c>
      <c r="H27" s="174">
        <v>0</v>
      </c>
      <c r="I27" s="200">
        <v>0</v>
      </c>
    </row>
    <row r="28" spans="1:9" ht="13">
      <c r="A28" s="173" t="s">
        <v>25</v>
      </c>
      <c r="B28" s="174">
        <v>679</v>
      </c>
      <c r="C28" s="174">
        <v>761</v>
      </c>
      <c r="D28" s="201">
        <v>761</v>
      </c>
      <c r="E28" s="203">
        <v>0</v>
      </c>
      <c r="F28" s="174">
        <v>516</v>
      </c>
      <c r="G28" s="174">
        <v>0</v>
      </c>
      <c r="H28" s="174">
        <v>500</v>
      </c>
      <c r="I28" s="200">
        <v>0</v>
      </c>
    </row>
    <row r="29" spans="1:9" ht="13">
      <c r="A29" s="173" t="s">
        <v>26</v>
      </c>
      <c r="B29" s="174">
        <v>2987</v>
      </c>
      <c r="C29" s="174">
        <v>3126</v>
      </c>
      <c r="D29" s="201">
        <v>3126</v>
      </c>
      <c r="E29" s="203">
        <v>0</v>
      </c>
      <c r="F29" s="174">
        <v>1606</v>
      </c>
      <c r="G29" s="174">
        <v>181</v>
      </c>
      <c r="H29" s="174">
        <v>7</v>
      </c>
      <c r="I29" s="200">
        <v>0</v>
      </c>
    </row>
    <row r="30" spans="1:9" ht="13">
      <c r="A30" s="173" t="s">
        <v>62</v>
      </c>
      <c r="B30" s="174">
        <v>765</v>
      </c>
      <c r="C30" s="174">
        <v>782</v>
      </c>
      <c r="D30" s="201">
        <v>782</v>
      </c>
      <c r="E30" s="203">
        <v>0</v>
      </c>
      <c r="F30" s="174">
        <v>440</v>
      </c>
      <c r="G30" s="174">
        <v>475</v>
      </c>
      <c r="H30" s="174">
        <v>108</v>
      </c>
      <c r="I30" s="200">
        <v>0</v>
      </c>
    </row>
    <row r="31" spans="1:9" ht="13">
      <c r="A31" s="173" t="s">
        <v>122</v>
      </c>
      <c r="B31" s="174">
        <v>349</v>
      </c>
      <c r="C31" s="174">
        <v>349</v>
      </c>
      <c r="D31" s="201">
        <v>349</v>
      </c>
      <c r="E31" s="203">
        <v>0</v>
      </c>
      <c r="F31" s="174">
        <v>236</v>
      </c>
      <c r="G31" s="174">
        <v>349</v>
      </c>
      <c r="H31" s="174">
        <v>0</v>
      </c>
      <c r="I31" s="200">
        <v>0</v>
      </c>
    </row>
    <row r="32" spans="1:9" ht="13">
      <c r="A32" s="173" t="s">
        <v>29</v>
      </c>
      <c r="B32" s="174">
        <v>452</v>
      </c>
      <c r="C32" s="174">
        <v>466</v>
      </c>
      <c r="D32" s="201">
        <v>466</v>
      </c>
      <c r="E32" s="203">
        <v>0</v>
      </c>
      <c r="F32" s="174">
        <v>376</v>
      </c>
      <c r="G32" s="174">
        <v>55</v>
      </c>
      <c r="H32" s="174">
        <v>0</v>
      </c>
      <c r="I32" s="200">
        <v>0</v>
      </c>
    </row>
    <row r="33" spans="1:9" ht="13">
      <c r="A33" s="173" t="s">
        <v>30</v>
      </c>
      <c r="B33" s="174">
        <v>330</v>
      </c>
      <c r="C33" s="174">
        <v>344</v>
      </c>
      <c r="D33" s="201">
        <v>344</v>
      </c>
      <c r="E33" s="203">
        <v>0</v>
      </c>
      <c r="F33" s="174">
        <v>230</v>
      </c>
      <c r="G33" s="174">
        <v>236</v>
      </c>
      <c r="H33" s="174">
        <v>0</v>
      </c>
      <c r="I33" s="200">
        <v>0</v>
      </c>
    </row>
    <row r="34" spans="1:9" ht="13.5" thickBot="1">
      <c r="A34" s="177" t="s">
        <v>31</v>
      </c>
      <c r="B34" s="174">
        <v>590</v>
      </c>
      <c r="C34" s="174">
        <v>617</v>
      </c>
      <c r="D34" s="201">
        <v>592</v>
      </c>
      <c r="E34" s="203">
        <v>25</v>
      </c>
      <c r="F34" s="174">
        <v>508</v>
      </c>
      <c r="G34" s="174">
        <v>555</v>
      </c>
      <c r="H34" s="174">
        <v>17</v>
      </c>
      <c r="I34" s="200">
        <v>0</v>
      </c>
    </row>
    <row r="35" spans="1:9" ht="13.5" thickBot="1">
      <c r="A35" s="180" t="s">
        <v>34</v>
      </c>
      <c r="B35" s="196">
        <f t="shared" ref="B35:I35" si="0">SUM(B4:B34)</f>
        <v>22517</v>
      </c>
      <c r="C35" s="196">
        <f t="shared" si="0"/>
        <v>25703</v>
      </c>
      <c r="D35" s="196">
        <f t="shared" si="0"/>
        <v>24315</v>
      </c>
      <c r="E35" s="196">
        <f t="shared" si="0"/>
        <v>1388</v>
      </c>
      <c r="F35" s="196">
        <f t="shared" si="0"/>
        <v>16523</v>
      </c>
      <c r="G35" s="196">
        <f t="shared" si="0"/>
        <v>15033</v>
      </c>
      <c r="H35" s="196">
        <f t="shared" si="0"/>
        <v>1578</v>
      </c>
      <c r="I35" s="196">
        <f t="shared" si="0"/>
        <v>1</v>
      </c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P61"/>
  <sheetViews>
    <sheetView zoomScale="40" zoomScaleNormal="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3" sqref="C13"/>
    </sheetView>
  </sheetViews>
  <sheetFormatPr defaultColWidth="11.453125" defaultRowHeight="14.5"/>
  <cols>
    <col min="1" max="1" width="23.7265625" style="58" customWidth="1"/>
    <col min="2" max="4" width="23.7265625" style="60" customWidth="1"/>
    <col min="5" max="7" width="23.7265625" style="58" customWidth="1"/>
    <col min="8" max="16" width="21.81640625" style="59" customWidth="1"/>
    <col min="17" max="16384" width="11.453125" style="58"/>
  </cols>
  <sheetData>
    <row r="1" spans="1:7" s="51" customFormat="1" ht="19.5" customHeight="1" thickBot="1">
      <c r="A1" s="1"/>
      <c r="B1" s="204" t="s">
        <v>40</v>
      </c>
      <c r="C1" s="205"/>
      <c r="D1" s="205"/>
      <c r="E1" s="205"/>
      <c r="F1" s="205"/>
      <c r="G1" s="206"/>
    </row>
    <row r="2" spans="1:7" s="52" customFormat="1" ht="15" customHeight="1">
      <c r="A2" s="2"/>
      <c r="B2" s="207" t="s">
        <v>0</v>
      </c>
      <c r="C2" s="208"/>
      <c r="D2" s="208"/>
      <c r="E2" s="209" t="s">
        <v>1</v>
      </c>
      <c r="F2" s="210"/>
      <c r="G2" s="211"/>
    </row>
    <row r="3" spans="1:7" s="53" customFormat="1" ht="97.5" customHeight="1">
      <c r="A3" s="24" t="s">
        <v>2</v>
      </c>
      <c r="B3" s="25" t="s">
        <v>36</v>
      </c>
      <c r="C3" s="20" t="s">
        <v>35</v>
      </c>
      <c r="D3" s="20" t="s">
        <v>37</v>
      </c>
      <c r="E3" s="30" t="s">
        <v>38</v>
      </c>
      <c r="F3" s="20" t="s">
        <v>39</v>
      </c>
      <c r="G3" s="26" t="s">
        <v>37</v>
      </c>
    </row>
    <row r="4" spans="1:7" s="54" customFormat="1" ht="18" customHeight="1">
      <c r="A4" s="5" t="s">
        <v>3</v>
      </c>
      <c r="B4" s="27">
        <v>0</v>
      </c>
      <c r="C4" s="21">
        <v>0</v>
      </c>
      <c r="D4" s="21">
        <v>0</v>
      </c>
      <c r="E4" s="7">
        <v>0</v>
      </c>
      <c r="F4" s="6">
        <v>0</v>
      </c>
      <c r="G4" s="8">
        <v>0</v>
      </c>
    </row>
    <row r="5" spans="1:7" s="54" customFormat="1" ht="18" customHeight="1">
      <c r="A5" s="5" t="s">
        <v>4</v>
      </c>
      <c r="B5" s="27">
        <v>0</v>
      </c>
      <c r="C5" s="21">
        <v>0</v>
      </c>
      <c r="D5" s="21">
        <v>0</v>
      </c>
      <c r="E5" s="7">
        <v>0</v>
      </c>
      <c r="F5" s="6">
        <v>0</v>
      </c>
      <c r="G5" s="8">
        <v>0</v>
      </c>
    </row>
    <row r="6" spans="1:7" s="54" customFormat="1" ht="18" customHeight="1">
      <c r="A6" s="5" t="s">
        <v>5</v>
      </c>
      <c r="B6" s="27">
        <v>0</v>
      </c>
      <c r="C6" s="21">
        <v>0</v>
      </c>
      <c r="D6" s="21">
        <v>0</v>
      </c>
      <c r="E6" s="7">
        <v>0</v>
      </c>
      <c r="F6" s="6">
        <v>0</v>
      </c>
      <c r="G6" s="8">
        <v>0</v>
      </c>
    </row>
    <row r="7" spans="1:7" s="54" customFormat="1" ht="18" customHeight="1">
      <c r="A7" s="5" t="s">
        <v>6</v>
      </c>
      <c r="B7" s="27">
        <v>0</v>
      </c>
      <c r="C7" s="21">
        <v>0</v>
      </c>
      <c r="D7" s="21">
        <v>0</v>
      </c>
      <c r="E7" s="7">
        <v>0</v>
      </c>
      <c r="F7" s="6">
        <v>0</v>
      </c>
      <c r="G7" s="8">
        <v>0</v>
      </c>
    </row>
    <row r="8" spans="1:7" s="54" customFormat="1" ht="18" customHeight="1">
      <c r="A8" s="5" t="s">
        <v>7</v>
      </c>
      <c r="B8" s="27">
        <v>0</v>
      </c>
      <c r="C8" s="21">
        <v>0</v>
      </c>
      <c r="D8" s="21">
        <v>0</v>
      </c>
      <c r="E8" s="7">
        <v>0</v>
      </c>
      <c r="F8" s="6">
        <v>0</v>
      </c>
      <c r="G8" s="8">
        <v>0</v>
      </c>
    </row>
    <row r="9" spans="1:7" s="54" customFormat="1" ht="18" customHeight="1">
      <c r="A9" s="5" t="s">
        <v>8</v>
      </c>
      <c r="B9" s="27">
        <v>650</v>
      </c>
      <c r="C9" s="21">
        <v>244</v>
      </c>
      <c r="D9" s="21">
        <v>0</v>
      </c>
      <c r="E9" s="7">
        <v>337</v>
      </c>
      <c r="F9" s="6">
        <v>0</v>
      </c>
      <c r="G9" s="8">
        <v>0</v>
      </c>
    </row>
    <row r="10" spans="1:7" s="54" customFormat="1" ht="18" customHeight="1">
      <c r="A10" s="5" t="s">
        <v>9</v>
      </c>
      <c r="B10" s="28">
        <v>719</v>
      </c>
      <c r="C10" s="22">
        <v>5</v>
      </c>
      <c r="D10" s="22">
        <v>1</v>
      </c>
      <c r="E10" s="10">
        <v>2</v>
      </c>
      <c r="F10" s="9">
        <v>0</v>
      </c>
      <c r="G10" s="11">
        <v>0</v>
      </c>
    </row>
    <row r="11" spans="1:7" s="54" customFormat="1" ht="18" customHeight="1">
      <c r="A11" s="5" t="s">
        <v>10</v>
      </c>
      <c r="B11" s="27">
        <v>0</v>
      </c>
      <c r="C11" s="21">
        <v>0</v>
      </c>
      <c r="D11" s="21">
        <v>0</v>
      </c>
      <c r="E11" s="7">
        <v>0</v>
      </c>
      <c r="F11" s="6">
        <v>0</v>
      </c>
      <c r="G11" s="8">
        <v>0</v>
      </c>
    </row>
    <row r="12" spans="1:7" s="54" customFormat="1" ht="18" customHeight="1">
      <c r="A12" s="5" t="s">
        <v>11</v>
      </c>
      <c r="B12" s="27">
        <v>2</v>
      </c>
      <c r="C12" s="21">
        <v>2</v>
      </c>
      <c r="D12" s="21">
        <v>0</v>
      </c>
      <c r="E12" s="7">
        <v>0</v>
      </c>
      <c r="F12" s="6">
        <v>0</v>
      </c>
      <c r="G12" s="8">
        <v>0</v>
      </c>
    </row>
    <row r="13" spans="1:7" s="54" customFormat="1" ht="18" customHeight="1">
      <c r="A13" s="5" t="s">
        <v>12</v>
      </c>
      <c r="B13" s="27">
        <v>0</v>
      </c>
      <c r="C13" s="21">
        <v>0</v>
      </c>
      <c r="D13" s="21">
        <v>0</v>
      </c>
      <c r="E13" s="7">
        <v>0</v>
      </c>
      <c r="F13" s="6">
        <v>0</v>
      </c>
      <c r="G13" s="8">
        <v>0</v>
      </c>
    </row>
    <row r="14" spans="1:7" s="54" customFormat="1" ht="18" customHeight="1">
      <c r="A14" s="5" t="s">
        <v>13</v>
      </c>
      <c r="B14" s="27">
        <v>3</v>
      </c>
      <c r="C14" s="21">
        <v>0</v>
      </c>
      <c r="D14" s="21">
        <v>0</v>
      </c>
      <c r="E14" s="7">
        <v>0</v>
      </c>
      <c r="F14" s="6">
        <v>0</v>
      </c>
      <c r="G14" s="8">
        <v>0</v>
      </c>
    </row>
    <row r="15" spans="1:7" s="54" customFormat="1" ht="18" customHeight="1">
      <c r="A15" s="5" t="s">
        <v>14</v>
      </c>
      <c r="B15" s="27">
        <v>0</v>
      </c>
      <c r="C15" s="21">
        <v>0</v>
      </c>
      <c r="D15" s="21">
        <v>0</v>
      </c>
      <c r="E15" s="7">
        <v>0</v>
      </c>
      <c r="F15" s="6">
        <v>0</v>
      </c>
      <c r="G15" s="8">
        <v>0</v>
      </c>
    </row>
    <row r="16" spans="1:7" s="54" customFormat="1" ht="18" customHeight="1">
      <c r="A16" s="5" t="s">
        <v>15</v>
      </c>
      <c r="B16" s="27">
        <v>389</v>
      </c>
      <c r="C16" s="21">
        <v>0</v>
      </c>
      <c r="D16" s="21">
        <v>0</v>
      </c>
      <c r="E16" s="7">
        <v>0</v>
      </c>
      <c r="F16" s="6">
        <v>0</v>
      </c>
      <c r="G16" s="8">
        <v>0</v>
      </c>
    </row>
    <row r="17" spans="1:7" s="54" customFormat="1" ht="18" customHeight="1">
      <c r="A17" s="5" t="s">
        <v>16</v>
      </c>
      <c r="B17" s="27">
        <v>0</v>
      </c>
      <c r="C17" s="21">
        <v>0</v>
      </c>
      <c r="D17" s="21">
        <v>0</v>
      </c>
      <c r="E17" s="7">
        <v>0</v>
      </c>
      <c r="F17" s="6">
        <v>0</v>
      </c>
      <c r="G17" s="8">
        <v>0</v>
      </c>
    </row>
    <row r="18" spans="1:7" s="54" customFormat="1" ht="18" customHeight="1">
      <c r="A18" s="5" t="s">
        <v>17</v>
      </c>
      <c r="B18" s="27">
        <v>89</v>
      </c>
      <c r="C18" s="22">
        <v>9</v>
      </c>
      <c r="D18" s="22">
        <v>0</v>
      </c>
      <c r="E18" s="10">
        <v>38</v>
      </c>
      <c r="F18" s="9">
        <v>38</v>
      </c>
      <c r="G18" s="11">
        <v>0</v>
      </c>
    </row>
    <row r="19" spans="1:7" s="54" customFormat="1" ht="18" customHeight="1">
      <c r="A19" s="5" t="s">
        <v>18</v>
      </c>
      <c r="B19" s="27">
        <v>0</v>
      </c>
      <c r="C19" s="21">
        <v>0</v>
      </c>
      <c r="D19" s="21">
        <v>0</v>
      </c>
      <c r="E19" s="7">
        <v>0</v>
      </c>
      <c r="F19" s="6">
        <v>0</v>
      </c>
      <c r="G19" s="8">
        <v>0</v>
      </c>
    </row>
    <row r="20" spans="1:7" s="54" customFormat="1" ht="18" customHeight="1">
      <c r="A20" s="5" t="s">
        <v>19</v>
      </c>
      <c r="B20" s="27">
        <v>0</v>
      </c>
      <c r="C20" s="21">
        <v>0</v>
      </c>
      <c r="D20" s="21">
        <v>0</v>
      </c>
      <c r="E20" s="7">
        <v>0</v>
      </c>
      <c r="F20" s="6">
        <v>0</v>
      </c>
      <c r="G20" s="8">
        <v>0</v>
      </c>
    </row>
    <row r="21" spans="1:7" s="54" customFormat="1" ht="18" customHeight="1">
      <c r="A21" s="5" t="s">
        <v>20</v>
      </c>
      <c r="B21" s="27">
        <v>0</v>
      </c>
      <c r="C21" s="21">
        <v>0</v>
      </c>
      <c r="D21" s="21">
        <v>0</v>
      </c>
      <c r="E21" s="7">
        <v>0</v>
      </c>
      <c r="F21" s="6">
        <v>0</v>
      </c>
      <c r="G21" s="8">
        <v>0</v>
      </c>
    </row>
    <row r="22" spans="1:7" s="54" customFormat="1" ht="18" customHeight="1">
      <c r="A22" s="5" t="s">
        <v>21</v>
      </c>
      <c r="B22" s="27">
        <v>1</v>
      </c>
      <c r="C22" s="21">
        <v>0</v>
      </c>
      <c r="D22" s="21">
        <v>0</v>
      </c>
      <c r="E22" s="7">
        <v>0</v>
      </c>
      <c r="F22" s="6">
        <v>0</v>
      </c>
      <c r="G22" s="8">
        <v>0</v>
      </c>
    </row>
    <row r="23" spans="1:7" s="54" customFormat="1" ht="18" customHeight="1">
      <c r="A23" s="5" t="s">
        <v>22</v>
      </c>
      <c r="B23" s="27">
        <v>0</v>
      </c>
      <c r="C23" s="21">
        <v>0</v>
      </c>
      <c r="D23" s="21">
        <v>0</v>
      </c>
      <c r="E23" s="7">
        <v>0</v>
      </c>
      <c r="F23" s="6">
        <v>0</v>
      </c>
      <c r="G23" s="8">
        <v>0</v>
      </c>
    </row>
    <row r="24" spans="1:7" s="54" customFormat="1" ht="18" customHeight="1">
      <c r="A24" s="5" t="s">
        <v>23</v>
      </c>
      <c r="B24" s="27">
        <v>0</v>
      </c>
      <c r="C24" s="21">
        <v>0</v>
      </c>
      <c r="D24" s="21">
        <v>0</v>
      </c>
      <c r="E24" s="7">
        <v>0</v>
      </c>
      <c r="F24" s="6">
        <v>0</v>
      </c>
      <c r="G24" s="8">
        <v>0</v>
      </c>
    </row>
    <row r="25" spans="1:7" s="54" customFormat="1" ht="18" customHeight="1">
      <c r="A25" s="5" t="s">
        <v>24</v>
      </c>
      <c r="B25" s="27">
        <v>0</v>
      </c>
      <c r="C25" s="22">
        <v>0</v>
      </c>
      <c r="D25" s="22">
        <v>0</v>
      </c>
      <c r="E25" s="10">
        <v>0</v>
      </c>
      <c r="F25" s="9">
        <v>0</v>
      </c>
      <c r="G25" s="11">
        <v>0</v>
      </c>
    </row>
    <row r="26" spans="1:7" s="54" customFormat="1" ht="18" customHeight="1">
      <c r="A26" s="5" t="s">
        <v>25</v>
      </c>
      <c r="B26" s="27">
        <v>0</v>
      </c>
      <c r="C26" s="22">
        <v>0</v>
      </c>
      <c r="D26" s="22">
        <v>0</v>
      </c>
      <c r="E26" s="10">
        <v>0</v>
      </c>
      <c r="F26" s="9">
        <v>0</v>
      </c>
      <c r="G26" s="11">
        <v>0</v>
      </c>
    </row>
    <row r="27" spans="1:7" s="54" customFormat="1" ht="18" customHeight="1">
      <c r="A27" s="5" t="s">
        <v>26</v>
      </c>
      <c r="B27" s="27">
        <v>314</v>
      </c>
      <c r="C27" s="21">
        <v>12</v>
      </c>
      <c r="D27" s="21">
        <v>0</v>
      </c>
      <c r="E27" s="7">
        <v>0</v>
      </c>
      <c r="F27" s="6">
        <v>0</v>
      </c>
      <c r="G27" s="8">
        <v>0</v>
      </c>
    </row>
    <row r="28" spans="1:7" s="54" customFormat="1" ht="18" customHeight="1">
      <c r="A28" s="5" t="s">
        <v>27</v>
      </c>
      <c r="B28" s="27">
        <v>0</v>
      </c>
      <c r="C28" s="21">
        <v>0</v>
      </c>
      <c r="D28" s="21">
        <v>0</v>
      </c>
      <c r="E28" s="7">
        <v>0</v>
      </c>
      <c r="F28" s="6">
        <v>0</v>
      </c>
      <c r="G28" s="8">
        <v>0</v>
      </c>
    </row>
    <row r="29" spans="1:7" s="54" customFormat="1" ht="18" customHeight="1">
      <c r="A29" s="5" t="s">
        <v>28</v>
      </c>
      <c r="B29" s="27">
        <v>1</v>
      </c>
      <c r="C29" s="21">
        <v>1</v>
      </c>
      <c r="D29" s="21">
        <v>1</v>
      </c>
      <c r="E29" s="7">
        <v>0</v>
      </c>
      <c r="F29" s="6">
        <v>0</v>
      </c>
      <c r="G29" s="8">
        <v>0</v>
      </c>
    </row>
    <row r="30" spans="1:7" s="54" customFormat="1" ht="18" customHeight="1">
      <c r="A30" s="5" t="s">
        <v>29</v>
      </c>
      <c r="B30" s="27">
        <v>0</v>
      </c>
      <c r="C30" s="21">
        <v>0</v>
      </c>
      <c r="D30" s="21">
        <v>0</v>
      </c>
      <c r="E30" s="7">
        <v>0</v>
      </c>
      <c r="F30" s="6">
        <v>0</v>
      </c>
      <c r="G30" s="8">
        <v>0</v>
      </c>
    </row>
    <row r="31" spans="1:7" s="54" customFormat="1" ht="18" customHeight="1">
      <c r="A31" s="5" t="s">
        <v>30</v>
      </c>
      <c r="B31" s="27">
        <v>1</v>
      </c>
      <c r="C31" s="21">
        <v>0</v>
      </c>
      <c r="D31" s="21">
        <v>0</v>
      </c>
      <c r="E31" s="7">
        <v>0</v>
      </c>
      <c r="F31" s="6">
        <v>0</v>
      </c>
      <c r="G31" s="8">
        <v>0</v>
      </c>
    </row>
    <row r="32" spans="1:7" s="54" customFormat="1" ht="18" customHeight="1">
      <c r="A32" s="5" t="s">
        <v>31</v>
      </c>
      <c r="B32" s="27">
        <v>1</v>
      </c>
      <c r="C32" s="21">
        <v>1</v>
      </c>
      <c r="D32" s="21">
        <v>0</v>
      </c>
      <c r="E32" s="7">
        <v>0</v>
      </c>
      <c r="F32" s="6">
        <v>0</v>
      </c>
      <c r="G32" s="8">
        <v>0</v>
      </c>
    </row>
    <row r="33" spans="1:16" s="54" customFormat="1" ht="18" customHeight="1">
      <c r="A33" s="13" t="s">
        <v>32</v>
      </c>
      <c r="B33" s="27"/>
      <c r="C33" s="21"/>
      <c r="D33" s="21"/>
      <c r="E33" s="7"/>
      <c r="F33" s="6"/>
      <c r="G33" s="8" t="s">
        <v>33</v>
      </c>
    </row>
    <row r="34" spans="1:16" s="54" customFormat="1" ht="18" customHeight="1">
      <c r="A34" s="5" t="s">
        <v>44</v>
      </c>
      <c r="B34" s="27">
        <v>794</v>
      </c>
      <c r="C34" s="21">
        <v>366</v>
      </c>
      <c r="D34" s="21">
        <v>0</v>
      </c>
      <c r="E34" s="7">
        <v>0</v>
      </c>
      <c r="F34" s="6">
        <v>0</v>
      </c>
      <c r="G34" s="8">
        <v>0</v>
      </c>
    </row>
    <row r="35" spans="1:16" s="54" customFormat="1" ht="18" customHeight="1">
      <c r="A35" s="5" t="s">
        <v>45</v>
      </c>
      <c r="B35" s="27">
        <v>3735</v>
      </c>
      <c r="C35" s="21">
        <v>1299</v>
      </c>
      <c r="D35" s="21">
        <v>9</v>
      </c>
      <c r="E35" s="7">
        <v>34</v>
      </c>
      <c r="F35" s="6">
        <v>11</v>
      </c>
      <c r="G35" s="8">
        <v>0</v>
      </c>
    </row>
    <row r="36" spans="1:16" s="54" customFormat="1" ht="18" customHeight="1">
      <c r="A36" s="5" t="s">
        <v>46</v>
      </c>
      <c r="B36" s="27">
        <v>113</v>
      </c>
      <c r="C36" s="21">
        <v>108</v>
      </c>
      <c r="D36" s="21">
        <v>0</v>
      </c>
      <c r="E36" s="7">
        <v>0</v>
      </c>
      <c r="F36" s="6">
        <v>0</v>
      </c>
      <c r="G36" s="8">
        <v>0</v>
      </c>
    </row>
    <row r="37" spans="1:16" s="54" customFormat="1" ht="18" customHeight="1">
      <c r="A37" s="5" t="s">
        <v>47</v>
      </c>
      <c r="B37" s="27">
        <v>0</v>
      </c>
      <c r="C37" s="21">
        <v>0</v>
      </c>
      <c r="D37" s="21">
        <v>0</v>
      </c>
      <c r="E37" s="7">
        <v>0</v>
      </c>
      <c r="F37" s="6">
        <v>0</v>
      </c>
      <c r="G37" s="8">
        <v>0</v>
      </c>
      <c r="H37" s="55"/>
      <c r="I37" s="56"/>
      <c r="J37" s="56"/>
      <c r="K37" s="56"/>
      <c r="L37" s="56"/>
      <c r="M37" s="56"/>
      <c r="N37" s="56"/>
      <c r="O37" s="56"/>
      <c r="P37" s="56"/>
    </row>
    <row r="38" spans="1:16" s="54" customFormat="1" ht="18" customHeight="1">
      <c r="A38" s="5" t="s">
        <v>48</v>
      </c>
      <c r="B38" s="27">
        <v>3</v>
      </c>
      <c r="C38" s="21">
        <v>1</v>
      </c>
      <c r="D38" s="21">
        <v>0</v>
      </c>
      <c r="E38" s="7">
        <v>0</v>
      </c>
      <c r="F38" s="6">
        <v>0</v>
      </c>
      <c r="G38" s="8">
        <v>0</v>
      </c>
      <c r="H38" s="55"/>
      <c r="I38" s="57"/>
      <c r="J38" s="57"/>
      <c r="K38" s="57"/>
      <c r="L38" s="57"/>
      <c r="M38" s="57"/>
      <c r="N38" s="57"/>
      <c r="O38" s="57"/>
      <c r="P38" s="57"/>
    </row>
    <row r="39" spans="1:16" s="54" customFormat="1" ht="18" customHeight="1" thickBot="1">
      <c r="A39" s="15" t="s">
        <v>34</v>
      </c>
      <c r="B39" s="29">
        <f t="shared" ref="B39:G39" si="0">SUM(B4:B38)</f>
        <v>6815</v>
      </c>
      <c r="C39" s="23">
        <f t="shared" si="0"/>
        <v>2048</v>
      </c>
      <c r="D39" s="23">
        <f t="shared" si="0"/>
        <v>11</v>
      </c>
      <c r="E39" s="17">
        <f t="shared" si="0"/>
        <v>411</v>
      </c>
      <c r="F39" s="16">
        <f t="shared" si="0"/>
        <v>49</v>
      </c>
      <c r="G39" s="18">
        <f t="shared" si="0"/>
        <v>0</v>
      </c>
      <c r="H39" s="56"/>
      <c r="I39" s="57"/>
      <c r="J39" s="57"/>
      <c r="K39" s="57"/>
      <c r="L39" s="57"/>
      <c r="M39" s="57"/>
      <c r="N39" s="57"/>
      <c r="O39" s="57"/>
      <c r="P39" s="57"/>
    </row>
    <row r="40" spans="1:16" s="54" customFormat="1" ht="19.5" customHeight="1">
      <c r="A40" s="4"/>
      <c r="B40" s="19"/>
      <c r="C40" s="19"/>
      <c r="D40" s="19"/>
      <c r="E40" s="4"/>
      <c r="F40" s="4"/>
      <c r="G40" s="4"/>
      <c r="H40" s="57"/>
      <c r="I40" s="57"/>
      <c r="J40" s="57"/>
      <c r="K40" s="57"/>
      <c r="L40" s="57"/>
      <c r="M40" s="57"/>
      <c r="N40" s="57"/>
      <c r="O40" s="57"/>
      <c r="P40" s="57"/>
    </row>
    <row r="41" spans="1:16" s="54" customFormat="1" ht="19.5" customHeight="1">
      <c r="A41" s="3" t="s">
        <v>43</v>
      </c>
      <c r="B41" s="19"/>
      <c r="C41" s="19"/>
      <c r="D41" s="19"/>
      <c r="E41" s="4"/>
      <c r="F41" s="4"/>
      <c r="G41" s="4"/>
      <c r="H41" s="57"/>
      <c r="I41" s="57"/>
      <c r="J41" s="57"/>
      <c r="K41" s="57"/>
      <c r="L41" s="57"/>
      <c r="M41" s="57"/>
      <c r="N41" s="57"/>
      <c r="O41" s="57"/>
      <c r="P41" s="57"/>
    </row>
    <row r="42" spans="1:16" s="54" customFormat="1" ht="19.5" customHeight="1">
      <c r="A42" s="3" t="s">
        <v>55</v>
      </c>
      <c r="B42" s="19"/>
      <c r="C42" s="19"/>
      <c r="D42" s="19"/>
      <c r="E42" s="4"/>
      <c r="F42" s="4"/>
      <c r="G42" s="4"/>
      <c r="H42" s="57"/>
      <c r="I42" s="57"/>
      <c r="J42" s="57"/>
      <c r="K42" s="57"/>
      <c r="L42" s="57"/>
      <c r="M42" s="57"/>
      <c r="N42" s="57"/>
      <c r="O42" s="57"/>
      <c r="P42" s="57"/>
    </row>
    <row r="43" spans="1:16" s="54" customFormat="1" ht="19.5" customHeight="1">
      <c r="A43" s="3" t="s">
        <v>54</v>
      </c>
      <c r="B43" s="19"/>
      <c r="C43" s="19"/>
      <c r="D43" s="19"/>
      <c r="E43" s="4"/>
      <c r="F43" s="4"/>
      <c r="G43" s="4"/>
      <c r="H43" s="57"/>
      <c r="I43" s="57"/>
      <c r="J43" s="57"/>
      <c r="K43" s="57"/>
      <c r="L43" s="57"/>
      <c r="M43" s="57"/>
      <c r="N43" s="57"/>
      <c r="O43" s="57"/>
      <c r="P43" s="57"/>
    </row>
    <row r="44" spans="1:16" s="54" customFormat="1" ht="19.5" customHeight="1">
      <c r="A44" s="3" t="s">
        <v>59</v>
      </c>
      <c r="B44" s="19"/>
      <c r="C44" s="19"/>
      <c r="D44" s="19"/>
      <c r="E44" s="4"/>
      <c r="F44" s="4"/>
      <c r="G44" s="4"/>
      <c r="H44" s="57"/>
      <c r="I44" s="57"/>
      <c r="J44" s="57"/>
      <c r="K44" s="57"/>
      <c r="L44" s="57"/>
      <c r="M44" s="57"/>
      <c r="N44" s="57"/>
      <c r="O44" s="57"/>
      <c r="P44" s="57"/>
    </row>
    <row r="45" spans="1:16" s="54" customFormat="1" ht="19.5" customHeight="1">
      <c r="A45" s="3"/>
      <c r="B45" s="19"/>
      <c r="C45" s="19"/>
      <c r="D45" s="19"/>
      <c r="E45" s="4"/>
      <c r="F45" s="4"/>
      <c r="G45" s="4"/>
      <c r="H45" s="57"/>
      <c r="I45" s="57"/>
      <c r="J45" s="57"/>
      <c r="K45" s="57"/>
      <c r="L45" s="57"/>
      <c r="M45" s="57"/>
      <c r="N45" s="57"/>
      <c r="O45" s="57"/>
      <c r="P45" s="57"/>
    </row>
    <row r="46" spans="1:16" s="54" customFormat="1" ht="19.5" customHeight="1">
      <c r="A46" s="4"/>
      <c r="B46" s="19"/>
      <c r="C46" s="19"/>
      <c r="D46" s="19"/>
      <c r="E46" s="4"/>
      <c r="F46" s="4"/>
      <c r="G46" s="4"/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13" customHeight="1"/>
    <row r="48" spans="1:16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</sheetData>
  <sheetProtection formatColumns="0" formatRows="0"/>
  <mergeCells count="3">
    <mergeCell ref="B1:G1"/>
    <mergeCell ref="B2:D2"/>
    <mergeCell ref="E2:G2"/>
  </mergeCells>
  <printOptions horizontalCentered="1"/>
  <pageMargins left="0.16" right="0.31496062992125984" top="0.19685039370078741" bottom="0" header="0.19685039370078741" footer="0"/>
  <pageSetup paperSize="9" scale="72" orientation="landscape" r:id="rId1"/>
  <headerFooter alignWithMargins="0"/>
  <rowBreaks count="1" manualBreakCount="1">
    <brk id="39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55" zoomScaleNormal="55" workbookViewId="0">
      <selection activeCell="B9" sqref="B9"/>
    </sheetView>
  </sheetViews>
  <sheetFormatPr defaultRowHeight="14.5"/>
  <cols>
    <col min="1" max="1" width="23.7265625" style="4" customWidth="1"/>
    <col min="2" max="8" width="20.7265625" customWidth="1"/>
  </cols>
  <sheetData>
    <row r="1" spans="1:8" ht="15.75" customHeight="1" thickBot="1">
      <c r="A1" s="88"/>
      <c r="B1" s="204" t="s">
        <v>41</v>
      </c>
      <c r="C1" s="205"/>
      <c r="D1" s="205"/>
      <c r="E1" s="205"/>
      <c r="F1" s="205"/>
      <c r="G1" s="205"/>
      <c r="H1" s="206"/>
    </row>
    <row r="2" spans="1:8">
      <c r="A2" s="66"/>
      <c r="B2" s="212" t="s">
        <v>0</v>
      </c>
      <c r="C2" s="210"/>
      <c r="D2" s="210"/>
      <c r="E2" s="210"/>
      <c r="F2" s="209" t="s">
        <v>1</v>
      </c>
      <c r="G2" s="210"/>
      <c r="H2" s="211"/>
    </row>
    <row r="3" spans="1:8" ht="81" customHeight="1">
      <c r="A3" s="76" t="s">
        <v>2</v>
      </c>
      <c r="B3" s="77" t="s">
        <v>42</v>
      </c>
      <c r="C3" s="78" t="s">
        <v>36</v>
      </c>
      <c r="D3" s="78" t="s">
        <v>35</v>
      </c>
      <c r="E3" s="78" t="s">
        <v>37</v>
      </c>
      <c r="F3" s="79" t="s">
        <v>38</v>
      </c>
      <c r="G3" s="78" t="s">
        <v>39</v>
      </c>
      <c r="H3" s="80" t="s">
        <v>37</v>
      </c>
    </row>
    <row r="4" spans="1:8">
      <c r="A4" s="68" t="s">
        <v>3</v>
      </c>
      <c r="B4" s="70">
        <v>39</v>
      </c>
      <c r="C4" s="6">
        <v>39</v>
      </c>
      <c r="D4" s="6">
        <v>0</v>
      </c>
      <c r="E4" s="6">
        <v>0</v>
      </c>
      <c r="F4" s="7">
        <v>0</v>
      </c>
      <c r="G4" s="6">
        <v>0</v>
      </c>
      <c r="H4" s="8">
        <v>0</v>
      </c>
    </row>
    <row r="5" spans="1:8">
      <c r="A5" s="68" t="s">
        <v>4</v>
      </c>
      <c r="B5" s="70">
        <v>1</v>
      </c>
      <c r="C5" s="6">
        <v>1</v>
      </c>
      <c r="D5" s="6">
        <v>1</v>
      </c>
      <c r="E5" s="6">
        <v>0</v>
      </c>
      <c r="F5" s="7">
        <v>0</v>
      </c>
      <c r="G5" s="6">
        <v>0</v>
      </c>
      <c r="H5" s="8">
        <v>0</v>
      </c>
    </row>
    <row r="6" spans="1:8">
      <c r="A6" s="68" t="s">
        <v>5</v>
      </c>
      <c r="B6" s="70">
        <v>174</v>
      </c>
      <c r="C6" s="6">
        <v>174</v>
      </c>
      <c r="D6" s="6">
        <v>34</v>
      </c>
      <c r="E6" s="6">
        <v>0</v>
      </c>
      <c r="F6" s="7">
        <v>0</v>
      </c>
      <c r="G6" s="6">
        <v>0</v>
      </c>
      <c r="H6" s="8">
        <v>0</v>
      </c>
    </row>
    <row r="7" spans="1:8">
      <c r="A7" s="68" t="s">
        <v>6</v>
      </c>
      <c r="B7" s="70">
        <v>1</v>
      </c>
      <c r="C7" s="6">
        <v>1</v>
      </c>
      <c r="D7" s="6">
        <v>0</v>
      </c>
      <c r="E7" s="6">
        <v>0</v>
      </c>
      <c r="F7" s="7">
        <v>0</v>
      </c>
      <c r="G7" s="6">
        <v>0</v>
      </c>
      <c r="H7" s="8">
        <v>0</v>
      </c>
    </row>
    <row r="8" spans="1:8">
      <c r="A8" s="68" t="s">
        <v>7</v>
      </c>
      <c r="B8" s="70">
        <v>1102</v>
      </c>
      <c r="C8" s="6">
        <v>1102</v>
      </c>
      <c r="D8" s="6">
        <v>0</v>
      </c>
      <c r="E8" s="6">
        <v>0</v>
      </c>
      <c r="F8" s="7">
        <v>0</v>
      </c>
      <c r="G8" s="6">
        <v>0</v>
      </c>
      <c r="H8" s="8">
        <v>0</v>
      </c>
    </row>
    <row r="9" spans="1:8">
      <c r="A9" s="68" t="s">
        <v>8</v>
      </c>
      <c r="B9" s="70">
        <v>201</v>
      </c>
      <c r="C9" s="6">
        <v>281</v>
      </c>
      <c r="D9" s="6">
        <v>114</v>
      </c>
      <c r="E9" s="6">
        <v>0</v>
      </c>
      <c r="F9" s="7">
        <v>124</v>
      </c>
      <c r="G9" s="6">
        <v>1</v>
      </c>
      <c r="H9" s="8">
        <v>0</v>
      </c>
    </row>
    <row r="10" spans="1:8">
      <c r="A10" s="68" t="s">
        <v>9</v>
      </c>
      <c r="B10" s="70">
        <v>550</v>
      </c>
      <c r="C10" s="9">
        <v>675</v>
      </c>
      <c r="D10" s="9">
        <v>8</v>
      </c>
      <c r="E10" s="9">
        <v>0</v>
      </c>
      <c r="F10" s="10">
        <v>3</v>
      </c>
      <c r="G10" s="9">
        <v>3</v>
      </c>
      <c r="H10" s="11">
        <v>0</v>
      </c>
    </row>
    <row r="11" spans="1:8">
      <c r="A11" s="68" t="s">
        <v>10</v>
      </c>
      <c r="B11" s="70">
        <v>86</v>
      </c>
      <c r="C11" s="6">
        <v>86</v>
      </c>
      <c r="D11" s="6">
        <v>0</v>
      </c>
      <c r="E11" s="6">
        <v>0</v>
      </c>
      <c r="F11" s="7">
        <v>0</v>
      </c>
      <c r="G11" s="6">
        <v>0</v>
      </c>
      <c r="H11" s="8">
        <v>0</v>
      </c>
    </row>
    <row r="12" spans="1:8">
      <c r="A12" s="68" t="s">
        <v>11</v>
      </c>
      <c r="B12" s="70">
        <v>242</v>
      </c>
      <c r="C12" s="6">
        <v>242</v>
      </c>
      <c r="D12" s="6">
        <v>4</v>
      </c>
      <c r="E12" s="6">
        <v>0</v>
      </c>
      <c r="F12" s="7">
        <v>69</v>
      </c>
      <c r="G12" s="6">
        <v>0</v>
      </c>
      <c r="H12" s="8">
        <v>0</v>
      </c>
    </row>
    <row r="13" spans="1:8">
      <c r="A13" s="68" t="s">
        <v>12</v>
      </c>
      <c r="B13" s="70">
        <v>220</v>
      </c>
      <c r="C13" s="6">
        <v>220</v>
      </c>
      <c r="D13" s="6">
        <v>8</v>
      </c>
      <c r="E13" s="6">
        <v>0</v>
      </c>
      <c r="F13" s="7">
        <v>0</v>
      </c>
      <c r="G13" s="6">
        <v>0</v>
      </c>
      <c r="H13" s="8">
        <v>0</v>
      </c>
    </row>
    <row r="14" spans="1:8">
      <c r="A14" s="68" t="s">
        <v>13</v>
      </c>
      <c r="B14" s="70">
        <v>43</v>
      </c>
      <c r="C14" s="6">
        <v>43</v>
      </c>
      <c r="D14" s="6">
        <v>3</v>
      </c>
      <c r="E14" s="6">
        <v>0</v>
      </c>
      <c r="F14" s="7">
        <v>0</v>
      </c>
      <c r="G14" s="6">
        <v>0</v>
      </c>
      <c r="H14" s="8">
        <v>0</v>
      </c>
    </row>
    <row r="15" spans="1:8">
      <c r="A15" s="68" t="s">
        <v>14</v>
      </c>
      <c r="B15" s="70">
        <v>9</v>
      </c>
      <c r="C15" s="6">
        <v>9</v>
      </c>
      <c r="D15" s="6">
        <v>0</v>
      </c>
      <c r="E15" s="6">
        <v>0</v>
      </c>
      <c r="F15" s="7">
        <v>0</v>
      </c>
      <c r="G15" s="6">
        <v>0</v>
      </c>
      <c r="H15" s="8">
        <v>0</v>
      </c>
    </row>
    <row r="16" spans="1:8">
      <c r="A16" s="68" t="s">
        <v>15</v>
      </c>
      <c r="B16" s="70">
        <v>202</v>
      </c>
      <c r="C16" s="6">
        <v>202</v>
      </c>
      <c r="D16" s="6">
        <v>0</v>
      </c>
      <c r="E16" s="6">
        <v>0</v>
      </c>
      <c r="F16" s="7">
        <v>0</v>
      </c>
      <c r="G16" s="6">
        <v>0</v>
      </c>
      <c r="H16" s="8">
        <v>0</v>
      </c>
    </row>
    <row r="17" spans="1:8">
      <c r="A17" s="68" t="s">
        <v>16</v>
      </c>
      <c r="B17" s="70">
        <v>0</v>
      </c>
      <c r="C17" s="6">
        <v>0</v>
      </c>
      <c r="D17" s="6">
        <v>0</v>
      </c>
      <c r="E17" s="6">
        <v>0</v>
      </c>
      <c r="F17" s="7">
        <v>0</v>
      </c>
      <c r="G17" s="6">
        <v>0</v>
      </c>
      <c r="H17" s="8">
        <v>0</v>
      </c>
    </row>
    <row r="18" spans="1:8">
      <c r="A18" s="68" t="s">
        <v>17</v>
      </c>
      <c r="B18" s="70">
        <v>192</v>
      </c>
      <c r="C18" s="6">
        <v>192</v>
      </c>
      <c r="D18" s="9">
        <v>67</v>
      </c>
      <c r="E18" s="9">
        <v>0</v>
      </c>
      <c r="F18" s="10">
        <v>9</v>
      </c>
      <c r="G18" s="9">
        <v>9</v>
      </c>
      <c r="H18" s="11">
        <v>0</v>
      </c>
    </row>
    <row r="19" spans="1:8">
      <c r="A19" s="68" t="s">
        <v>18</v>
      </c>
      <c r="B19" s="70">
        <v>270</v>
      </c>
      <c r="C19" s="6">
        <v>270</v>
      </c>
      <c r="D19" s="6">
        <v>0</v>
      </c>
      <c r="E19" s="6">
        <v>0</v>
      </c>
      <c r="F19" s="7">
        <v>0</v>
      </c>
      <c r="G19" s="6">
        <v>0</v>
      </c>
      <c r="H19" s="8">
        <v>0</v>
      </c>
    </row>
    <row r="20" spans="1:8">
      <c r="A20" s="68" t="s">
        <v>19</v>
      </c>
      <c r="B20" s="70">
        <v>127</v>
      </c>
      <c r="C20" s="6">
        <v>127</v>
      </c>
      <c r="D20" s="6">
        <v>1</v>
      </c>
      <c r="E20" s="6">
        <v>0</v>
      </c>
      <c r="F20" s="7">
        <v>0</v>
      </c>
      <c r="G20" s="6">
        <v>0</v>
      </c>
      <c r="H20" s="8">
        <v>0</v>
      </c>
    </row>
    <row r="21" spans="1:8">
      <c r="A21" s="68" t="s">
        <v>20</v>
      </c>
      <c r="B21" s="70">
        <v>0</v>
      </c>
      <c r="C21" s="6">
        <v>0</v>
      </c>
      <c r="D21" s="6">
        <v>0</v>
      </c>
      <c r="E21" s="6">
        <v>0</v>
      </c>
      <c r="F21" s="7">
        <v>0</v>
      </c>
      <c r="G21" s="6">
        <v>0</v>
      </c>
      <c r="H21" s="8">
        <v>0</v>
      </c>
    </row>
    <row r="22" spans="1:8">
      <c r="A22" s="68" t="s">
        <v>21</v>
      </c>
      <c r="B22" s="70">
        <v>0</v>
      </c>
      <c r="C22" s="6">
        <v>0</v>
      </c>
      <c r="D22" s="6">
        <v>0</v>
      </c>
      <c r="E22" s="6">
        <v>0</v>
      </c>
      <c r="F22" s="7">
        <v>0</v>
      </c>
      <c r="G22" s="6">
        <v>0</v>
      </c>
      <c r="H22" s="8">
        <v>0</v>
      </c>
    </row>
    <row r="23" spans="1:8">
      <c r="A23" s="68" t="s">
        <v>22</v>
      </c>
      <c r="B23" s="70">
        <v>60</v>
      </c>
      <c r="C23" s="6">
        <v>60</v>
      </c>
      <c r="D23" s="6">
        <v>0</v>
      </c>
      <c r="E23" s="6">
        <v>0</v>
      </c>
      <c r="F23" s="7">
        <v>0</v>
      </c>
      <c r="G23" s="6">
        <v>0</v>
      </c>
      <c r="H23" s="8">
        <v>0</v>
      </c>
    </row>
    <row r="24" spans="1:8">
      <c r="A24" s="68" t="s">
        <v>23</v>
      </c>
      <c r="B24" s="70">
        <v>102</v>
      </c>
      <c r="C24" s="6">
        <v>102</v>
      </c>
      <c r="D24" s="6">
        <v>12</v>
      </c>
      <c r="E24" s="6">
        <v>0</v>
      </c>
      <c r="F24" s="7">
        <v>0</v>
      </c>
      <c r="G24" s="6">
        <v>0</v>
      </c>
      <c r="H24" s="8">
        <v>0</v>
      </c>
    </row>
    <row r="25" spans="1:8">
      <c r="A25" s="68" t="s">
        <v>24</v>
      </c>
      <c r="B25" s="70">
        <v>40</v>
      </c>
      <c r="C25" s="6">
        <v>40</v>
      </c>
      <c r="D25" s="9">
        <v>2</v>
      </c>
      <c r="E25" s="9">
        <v>0</v>
      </c>
      <c r="F25" s="10">
        <v>0</v>
      </c>
      <c r="G25" s="9">
        <v>0</v>
      </c>
      <c r="H25" s="11">
        <v>0</v>
      </c>
    </row>
    <row r="26" spans="1:8">
      <c r="A26" s="68" t="s">
        <v>25</v>
      </c>
      <c r="B26" s="70">
        <v>9</v>
      </c>
      <c r="C26" s="6">
        <v>9</v>
      </c>
      <c r="D26" s="9">
        <v>0</v>
      </c>
      <c r="E26" s="9">
        <v>0</v>
      </c>
      <c r="F26" s="10">
        <v>0</v>
      </c>
      <c r="G26" s="9">
        <v>0</v>
      </c>
      <c r="H26" s="11">
        <v>0</v>
      </c>
    </row>
    <row r="27" spans="1:8">
      <c r="A27" s="68" t="s">
        <v>26</v>
      </c>
      <c r="B27" s="70">
        <v>426</v>
      </c>
      <c r="C27" s="6">
        <v>426</v>
      </c>
      <c r="D27" s="6">
        <v>80</v>
      </c>
      <c r="E27" s="6">
        <v>0</v>
      </c>
      <c r="F27" s="7">
        <v>0</v>
      </c>
      <c r="G27" s="6">
        <v>0</v>
      </c>
      <c r="H27" s="8">
        <v>0</v>
      </c>
    </row>
    <row r="28" spans="1:8">
      <c r="A28" s="68" t="s">
        <v>27</v>
      </c>
      <c r="B28" s="70">
        <v>3</v>
      </c>
      <c r="C28" s="6">
        <v>3</v>
      </c>
      <c r="D28" s="6">
        <v>1</v>
      </c>
      <c r="E28" s="6">
        <v>0</v>
      </c>
      <c r="F28" s="7">
        <v>0</v>
      </c>
      <c r="G28" s="6">
        <v>0</v>
      </c>
      <c r="H28" s="8">
        <v>0</v>
      </c>
    </row>
    <row r="29" spans="1:8">
      <c r="A29" s="68" t="s">
        <v>28</v>
      </c>
      <c r="B29" s="70">
        <v>71</v>
      </c>
      <c r="C29" s="6">
        <v>71</v>
      </c>
      <c r="D29" s="6">
        <v>0</v>
      </c>
      <c r="E29" s="6">
        <v>0</v>
      </c>
      <c r="F29" s="7">
        <v>1</v>
      </c>
      <c r="G29" s="6">
        <v>1</v>
      </c>
      <c r="H29" s="8">
        <v>0</v>
      </c>
    </row>
    <row r="30" spans="1:8">
      <c r="A30" s="68" t="s">
        <v>29</v>
      </c>
      <c r="B30" s="70">
        <v>40</v>
      </c>
      <c r="C30" s="6">
        <v>40</v>
      </c>
      <c r="D30" s="6">
        <v>0</v>
      </c>
      <c r="E30" s="6">
        <v>0</v>
      </c>
      <c r="F30" s="7">
        <v>0</v>
      </c>
      <c r="G30" s="6">
        <v>0</v>
      </c>
      <c r="H30" s="8">
        <v>0</v>
      </c>
    </row>
    <row r="31" spans="1:8">
      <c r="A31" s="68" t="s">
        <v>30</v>
      </c>
      <c r="B31" s="70">
        <v>19</v>
      </c>
      <c r="C31" s="6">
        <v>19</v>
      </c>
      <c r="D31" s="6">
        <v>1</v>
      </c>
      <c r="E31" s="6">
        <v>0</v>
      </c>
      <c r="F31" s="7">
        <v>0</v>
      </c>
      <c r="G31" s="6">
        <v>0</v>
      </c>
      <c r="H31" s="8">
        <v>0</v>
      </c>
    </row>
    <row r="32" spans="1:8">
      <c r="A32" s="68" t="s">
        <v>31</v>
      </c>
      <c r="B32" s="70">
        <v>71</v>
      </c>
      <c r="C32" s="6">
        <v>71</v>
      </c>
      <c r="D32" s="6">
        <v>1</v>
      </c>
      <c r="E32" s="6">
        <v>0</v>
      </c>
      <c r="F32" s="7">
        <v>0</v>
      </c>
      <c r="G32" s="6">
        <v>0</v>
      </c>
      <c r="H32" s="8">
        <v>0</v>
      </c>
    </row>
    <row r="33" spans="1:8">
      <c r="A33" s="67" t="s">
        <v>32</v>
      </c>
      <c r="B33" s="13"/>
      <c r="C33" s="6"/>
      <c r="D33" s="6"/>
      <c r="E33" s="6"/>
      <c r="F33" s="7"/>
      <c r="G33" s="6"/>
      <c r="H33" s="8"/>
    </row>
    <row r="34" spans="1:8">
      <c r="A34" s="68" t="s">
        <v>44</v>
      </c>
      <c r="B34" s="70">
        <v>780</v>
      </c>
      <c r="C34" s="6">
        <v>780</v>
      </c>
      <c r="D34" s="6">
        <v>351</v>
      </c>
      <c r="E34" s="6">
        <v>0</v>
      </c>
      <c r="F34" s="7">
        <v>0</v>
      </c>
      <c r="G34" s="6">
        <v>0</v>
      </c>
      <c r="H34" s="8">
        <v>0</v>
      </c>
    </row>
    <row r="35" spans="1:8">
      <c r="A35" s="68" t="s">
        <v>45</v>
      </c>
      <c r="B35" s="70">
        <v>2506</v>
      </c>
      <c r="C35" s="6">
        <v>3639</v>
      </c>
      <c r="D35" s="6">
        <v>995</v>
      </c>
      <c r="E35" s="6">
        <v>22</v>
      </c>
      <c r="F35" s="7">
        <v>2</v>
      </c>
      <c r="G35" s="6">
        <v>2</v>
      </c>
      <c r="H35" s="8">
        <v>0</v>
      </c>
    </row>
    <row r="36" spans="1:8">
      <c r="A36" s="68" t="s">
        <v>46</v>
      </c>
      <c r="B36" s="70">
        <v>129</v>
      </c>
      <c r="C36" s="6">
        <v>158</v>
      </c>
      <c r="D36" s="6">
        <v>10</v>
      </c>
      <c r="E36" s="6">
        <v>8</v>
      </c>
      <c r="F36" s="7">
        <v>0</v>
      </c>
      <c r="G36" s="6">
        <v>0</v>
      </c>
      <c r="H36" s="8">
        <v>0</v>
      </c>
    </row>
    <row r="37" spans="1:8">
      <c r="A37" s="68" t="s">
        <v>47</v>
      </c>
      <c r="B37" s="70">
        <v>308</v>
      </c>
      <c r="C37" s="6">
        <v>412</v>
      </c>
      <c r="D37" s="6">
        <v>4</v>
      </c>
      <c r="E37" s="6">
        <v>6</v>
      </c>
      <c r="F37" s="7">
        <v>0</v>
      </c>
      <c r="G37" s="6">
        <v>0</v>
      </c>
      <c r="H37" s="8">
        <v>0</v>
      </c>
    </row>
    <row r="38" spans="1:8">
      <c r="A38" s="68" t="s">
        <v>48</v>
      </c>
      <c r="B38" s="70">
        <v>341</v>
      </c>
      <c r="C38" s="6">
        <v>341</v>
      </c>
      <c r="D38" s="6">
        <v>0</v>
      </c>
      <c r="E38" s="6">
        <v>0</v>
      </c>
      <c r="F38" s="7">
        <v>0</v>
      </c>
      <c r="G38" s="6">
        <v>0</v>
      </c>
      <c r="H38" s="8">
        <v>0</v>
      </c>
    </row>
    <row r="39" spans="1:8" ht="15" thickBot="1">
      <c r="A39" s="69" t="s">
        <v>34</v>
      </c>
      <c r="B39" s="71">
        <f t="shared" ref="B39:H39" si="0">SUM(B4:B38)</f>
        <v>8364</v>
      </c>
      <c r="C39" s="16">
        <f t="shared" si="0"/>
        <v>9835</v>
      </c>
      <c r="D39" s="16">
        <f t="shared" si="0"/>
        <v>1697</v>
      </c>
      <c r="E39" s="16">
        <f t="shared" si="0"/>
        <v>36</v>
      </c>
      <c r="F39" s="17">
        <f t="shared" si="0"/>
        <v>208</v>
      </c>
      <c r="G39" s="16">
        <f t="shared" si="0"/>
        <v>16</v>
      </c>
      <c r="H39" s="18">
        <f t="shared" si="0"/>
        <v>0</v>
      </c>
    </row>
    <row r="41" spans="1:8">
      <c r="A41" s="3" t="s">
        <v>43</v>
      </c>
    </row>
    <row r="42" spans="1:8">
      <c r="A42" s="3" t="s">
        <v>54</v>
      </c>
    </row>
    <row r="43" spans="1:8">
      <c r="A43" s="3"/>
    </row>
  </sheetData>
  <mergeCells count="3">
    <mergeCell ref="B1:H1"/>
    <mergeCell ref="B2:E2"/>
    <mergeCell ref="F2:H2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55" zoomScaleNormal="55" workbookViewId="0">
      <selection activeCell="B9" sqref="B9"/>
    </sheetView>
  </sheetViews>
  <sheetFormatPr defaultRowHeight="12.5"/>
  <cols>
    <col min="1" max="1" width="23.7265625" customWidth="1"/>
    <col min="2" max="9" width="20.7265625" customWidth="1"/>
    <col min="10" max="12" width="16.7265625" customWidth="1"/>
  </cols>
  <sheetData>
    <row r="1" spans="1:9" ht="15.75" customHeight="1" thickBot="1">
      <c r="A1" s="81"/>
      <c r="B1" s="204" t="s">
        <v>49</v>
      </c>
      <c r="C1" s="205"/>
      <c r="D1" s="205"/>
      <c r="E1" s="205"/>
      <c r="F1" s="205"/>
      <c r="G1" s="205"/>
      <c r="H1" s="205"/>
      <c r="I1" s="206"/>
    </row>
    <row r="2" spans="1:9" ht="14.5">
      <c r="A2" s="73"/>
      <c r="B2" s="212" t="s">
        <v>0</v>
      </c>
      <c r="C2" s="210"/>
      <c r="D2" s="210"/>
      <c r="E2" s="210"/>
      <c r="F2" s="213"/>
      <c r="G2" s="209" t="s">
        <v>1</v>
      </c>
      <c r="H2" s="210"/>
      <c r="I2" s="211"/>
    </row>
    <row r="3" spans="1:9" ht="72.5">
      <c r="A3" s="82" t="s">
        <v>2</v>
      </c>
      <c r="B3" s="83" t="s">
        <v>42</v>
      </c>
      <c r="C3" s="84" t="s">
        <v>36</v>
      </c>
      <c r="D3" s="84" t="s">
        <v>35</v>
      </c>
      <c r="E3" s="84" t="s">
        <v>53</v>
      </c>
      <c r="F3" s="85" t="s">
        <v>37</v>
      </c>
      <c r="G3" s="84" t="s">
        <v>38</v>
      </c>
      <c r="H3" s="84" t="s">
        <v>39</v>
      </c>
      <c r="I3" s="86" t="s">
        <v>37</v>
      </c>
    </row>
    <row r="4" spans="1:9" ht="14.5">
      <c r="A4" s="73" t="s">
        <v>3</v>
      </c>
      <c r="B4" s="34">
        <v>78</v>
      </c>
      <c r="C4" s="35">
        <v>78</v>
      </c>
      <c r="D4" s="35">
        <v>3</v>
      </c>
      <c r="E4" s="35">
        <v>1</v>
      </c>
      <c r="F4" s="35">
        <v>0</v>
      </c>
      <c r="G4" s="36">
        <v>0</v>
      </c>
      <c r="H4" s="35">
        <v>0</v>
      </c>
      <c r="I4" s="37">
        <v>0</v>
      </c>
    </row>
    <row r="5" spans="1:9" ht="14.5">
      <c r="A5" s="73" t="s">
        <v>4</v>
      </c>
      <c r="B5" s="34">
        <v>209</v>
      </c>
      <c r="C5" s="35">
        <v>213</v>
      </c>
      <c r="D5" s="35">
        <v>16</v>
      </c>
      <c r="E5" s="35">
        <v>0</v>
      </c>
      <c r="F5" s="35">
        <v>0</v>
      </c>
      <c r="G5" s="36">
        <v>0</v>
      </c>
      <c r="H5" s="35">
        <v>0</v>
      </c>
      <c r="I5" s="37">
        <v>0</v>
      </c>
    </row>
    <row r="6" spans="1:9" ht="14.5">
      <c r="A6" s="73" t="s">
        <v>5</v>
      </c>
      <c r="B6" s="34">
        <v>197</v>
      </c>
      <c r="C6" s="35">
        <v>197</v>
      </c>
      <c r="D6" s="35">
        <v>40</v>
      </c>
      <c r="E6" s="35">
        <v>6</v>
      </c>
      <c r="F6" s="35">
        <v>0</v>
      </c>
      <c r="G6" s="36">
        <v>187</v>
      </c>
      <c r="H6" s="35">
        <v>0</v>
      </c>
      <c r="I6" s="37">
        <v>0</v>
      </c>
    </row>
    <row r="7" spans="1:9" ht="14.5">
      <c r="A7" s="73" t="s">
        <v>6</v>
      </c>
      <c r="B7" s="34">
        <v>350</v>
      </c>
      <c r="C7" s="35">
        <v>350</v>
      </c>
      <c r="D7" s="35">
        <v>32</v>
      </c>
      <c r="E7" s="35">
        <v>3</v>
      </c>
      <c r="F7" s="35">
        <v>0</v>
      </c>
      <c r="G7" s="36">
        <v>92</v>
      </c>
      <c r="H7" s="35">
        <v>0</v>
      </c>
      <c r="I7" s="37">
        <v>0</v>
      </c>
    </row>
    <row r="8" spans="1:9" ht="14.5">
      <c r="A8" s="73" t="s">
        <v>7</v>
      </c>
      <c r="B8" s="34">
        <v>464</v>
      </c>
      <c r="C8" s="35">
        <v>464</v>
      </c>
      <c r="D8" s="35">
        <v>2</v>
      </c>
      <c r="E8" s="35">
        <v>0</v>
      </c>
      <c r="F8" s="35">
        <v>0</v>
      </c>
      <c r="G8" s="36">
        <v>0</v>
      </c>
      <c r="H8" s="35">
        <v>0</v>
      </c>
      <c r="I8" s="37">
        <v>0</v>
      </c>
    </row>
    <row r="9" spans="1:9" ht="14.5">
      <c r="A9" s="73" t="s">
        <v>8</v>
      </c>
      <c r="B9" s="34">
        <v>317</v>
      </c>
      <c r="C9" s="35">
        <v>410</v>
      </c>
      <c r="D9" s="35">
        <v>104</v>
      </c>
      <c r="E9" s="35">
        <v>0</v>
      </c>
      <c r="F9" s="35">
        <v>0</v>
      </c>
      <c r="G9" s="36">
        <v>126</v>
      </c>
      <c r="H9" s="35">
        <v>0</v>
      </c>
      <c r="I9" s="37">
        <v>0</v>
      </c>
    </row>
    <row r="10" spans="1:9" ht="14.5">
      <c r="A10" s="73" t="s">
        <v>9</v>
      </c>
      <c r="B10" s="34">
        <v>545</v>
      </c>
      <c r="C10" s="35">
        <v>617</v>
      </c>
      <c r="D10" s="35">
        <v>21</v>
      </c>
      <c r="E10" s="35">
        <v>21</v>
      </c>
      <c r="F10" s="35">
        <v>0</v>
      </c>
      <c r="G10" s="36">
        <v>28</v>
      </c>
      <c r="H10" s="35">
        <v>28</v>
      </c>
      <c r="I10" s="37">
        <v>0</v>
      </c>
    </row>
    <row r="11" spans="1:9" ht="14.5">
      <c r="A11" s="73" t="s">
        <v>10</v>
      </c>
      <c r="B11" s="34">
        <v>126</v>
      </c>
      <c r="C11" s="35">
        <v>126</v>
      </c>
      <c r="D11" s="35">
        <v>15</v>
      </c>
      <c r="E11" s="35">
        <v>14</v>
      </c>
      <c r="F11" s="35">
        <v>0</v>
      </c>
      <c r="G11" s="36">
        <v>17</v>
      </c>
      <c r="H11" s="35">
        <v>17</v>
      </c>
      <c r="I11" s="37">
        <v>0</v>
      </c>
    </row>
    <row r="12" spans="1:9" ht="14.5">
      <c r="A12" s="73" t="s">
        <v>11</v>
      </c>
      <c r="B12" s="34">
        <v>347</v>
      </c>
      <c r="C12" s="35">
        <v>354</v>
      </c>
      <c r="D12" s="35">
        <v>34</v>
      </c>
      <c r="E12" s="35">
        <v>0</v>
      </c>
      <c r="F12" s="35">
        <v>0</v>
      </c>
      <c r="G12" s="36">
        <v>156</v>
      </c>
      <c r="H12" s="35">
        <v>66</v>
      </c>
      <c r="I12" s="37">
        <v>0</v>
      </c>
    </row>
    <row r="13" spans="1:9" ht="14.5">
      <c r="A13" s="73" t="s">
        <v>12</v>
      </c>
      <c r="B13" s="34">
        <v>292</v>
      </c>
      <c r="C13" s="35">
        <v>292</v>
      </c>
      <c r="D13" s="35">
        <v>15</v>
      </c>
      <c r="E13" s="35">
        <v>0</v>
      </c>
      <c r="F13" s="35">
        <v>1</v>
      </c>
      <c r="G13" s="36">
        <v>0</v>
      </c>
      <c r="H13" s="35">
        <v>0</v>
      </c>
      <c r="I13" s="37">
        <v>0</v>
      </c>
    </row>
    <row r="14" spans="1:9" ht="14.5">
      <c r="A14" s="73" t="s">
        <v>13</v>
      </c>
      <c r="B14" s="34">
        <v>61</v>
      </c>
      <c r="C14" s="35">
        <v>62</v>
      </c>
      <c r="D14" s="35">
        <v>32</v>
      </c>
      <c r="E14" s="35">
        <v>32</v>
      </c>
      <c r="F14" s="35">
        <v>0</v>
      </c>
      <c r="G14" s="36">
        <v>0</v>
      </c>
      <c r="H14" s="35">
        <v>0</v>
      </c>
      <c r="I14" s="37">
        <v>0</v>
      </c>
    </row>
    <row r="15" spans="1:9" ht="14.5">
      <c r="A15" s="73" t="s">
        <v>14</v>
      </c>
      <c r="B15" s="34">
        <v>51</v>
      </c>
      <c r="C15" s="35">
        <v>51</v>
      </c>
      <c r="D15" s="35">
        <v>0</v>
      </c>
      <c r="E15" s="35">
        <v>0</v>
      </c>
      <c r="F15" s="35">
        <v>0</v>
      </c>
      <c r="G15" s="36">
        <v>0</v>
      </c>
      <c r="H15" s="35">
        <v>0</v>
      </c>
      <c r="I15" s="37">
        <v>0</v>
      </c>
    </row>
    <row r="16" spans="1:9" ht="14.5">
      <c r="A16" s="73" t="s">
        <v>15</v>
      </c>
      <c r="B16" s="34">
        <v>220</v>
      </c>
      <c r="C16" s="35">
        <v>220</v>
      </c>
      <c r="D16" s="35">
        <v>0</v>
      </c>
      <c r="E16" s="35">
        <v>0</v>
      </c>
      <c r="F16" s="35">
        <v>0</v>
      </c>
      <c r="G16" s="36">
        <v>0</v>
      </c>
      <c r="H16" s="35">
        <v>0</v>
      </c>
      <c r="I16" s="37">
        <v>0</v>
      </c>
    </row>
    <row r="17" spans="1:9" ht="14.5">
      <c r="A17" s="73" t="s">
        <v>16</v>
      </c>
      <c r="B17" s="34">
        <v>217</v>
      </c>
      <c r="C17" s="35">
        <v>217</v>
      </c>
      <c r="D17" s="35">
        <v>5</v>
      </c>
      <c r="E17" s="35">
        <v>0</v>
      </c>
      <c r="F17" s="35">
        <v>0</v>
      </c>
      <c r="G17" s="36">
        <v>0</v>
      </c>
      <c r="H17" s="35">
        <v>0</v>
      </c>
      <c r="I17" s="37">
        <v>0</v>
      </c>
    </row>
    <row r="18" spans="1:9" ht="14.5">
      <c r="A18" s="73" t="s">
        <v>17</v>
      </c>
      <c r="B18" s="34">
        <v>291</v>
      </c>
      <c r="C18" s="35">
        <v>334</v>
      </c>
      <c r="D18" s="35">
        <v>102</v>
      </c>
      <c r="E18" s="35">
        <v>57</v>
      </c>
      <c r="F18" s="35">
        <v>0</v>
      </c>
      <c r="G18" s="36">
        <v>0</v>
      </c>
      <c r="H18" s="35">
        <v>0</v>
      </c>
      <c r="I18" s="37">
        <v>0</v>
      </c>
    </row>
    <row r="19" spans="1:9" ht="14.5">
      <c r="A19" s="73" t="s">
        <v>18</v>
      </c>
      <c r="B19" s="34">
        <v>30</v>
      </c>
      <c r="C19" s="35">
        <v>30</v>
      </c>
      <c r="D19" s="35">
        <v>0</v>
      </c>
      <c r="E19" s="35">
        <v>0</v>
      </c>
      <c r="F19" s="35">
        <v>0</v>
      </c>
      <c r="G19" s="36">
        <v>0</v>
      </c>
      <c r="H19" s="35">
        <v>0</v>
      </c>
      <c r="I19" s="37">
        <v>0</v>
      </c>
    </row>
    <row r="20" spans="1:9" ht="14.5">
      <c r="A20" s="73" t="s">
        <v>19</v>
      </c>
      <c r="B20" s="34">
        <v>481</v>
      </c>
      <c r="C20" s="35">
        <v>486</v>
      </c>
      <c r="D20" s="35">
        <v>2</v>
      </c>
      <c r="E20" s="35">
        <v>1</v>
      </c>
      <c r="F20" s="35">
        <v>0</v>
      </c>
      <c r="G20" s="36">
        <v>0</v>
      </c>
      <c r="H20" s="35">
        <v>0</v>
      </c>
      <c r="I20" s="37">
        <v>0</v>
      </c>
    </row>
    <row r="21" spans="1:9" ht="14.5">
      <c r="A21" s="73" t="s">
        <v>20</v>
      </c>
      <c r="B21" s="34">
        <v>85</v>
      </c>
      <c r="C21" s="35">
        <v>85</v>
      </c>
      <c r="D21" s="35">
        <v>0</v>
      </c>
      <c r="E21" s="35">
        <v>0</v>
      </c>
      <c r="F21" s="35">
        <v>0</v>
      </c>
      <c r="G21" s="36">
        <v>0</v>
      </c>
      <c r="H21" s="35">
        <v>0</v>
      </c>
      <c r="I21" s="37">
        <v>6</v>
      </c>
    </row>
    <row r="22" spans="1:9" ht="14.5">
      <c r="A22" s="73" t="s">
        <v>21</v>
      </c>
      <c r="B22" s="34">
        <v>292</v>
      </c>
      <c r="C22" s="35">
        <v>292</v>
      </c>
      <c r="D22" s="35">
        <v>18</v>
      </c>
      <c r="E22" s="35">
        <v>1</v>
      </c>
      <c r="F22" s="35">
        <v>0</v>
      </c>
      <c r="G22" s="36">
        <v>0</v>
      </c>
      <c r="H22" s="35">
        <v>0</v>
      </c>
      <c r="I22" s="37">
        <v>0</v>
      </c>
    </row>
    <row r="23" spans="1:9" ht="14.5">
      <c r="A23" s="73" t="s">
        <v>22</v>
      </c>
      <c r="B23" s="34">
        <v>301</v>
      </c>
      <c r="C23" s="35">
        <v>286</v>
      </c>
      <c r="D23" s="35">
        <v>23</v>
      </c>
      <c r="E23" s="35">
        <v>21</v>
      </c>
      <c r="F23" s="35">
        <v>0</v>
      </c>
      <c r="G23" s="36">
        <v>7</v>
      </c>
      <c r="H23" s="35">
        <v>7</v>
      </c>
      <c r="I23" s="37">
        <v>0</v>
      </c>
    </row>
    <row r="24" spans="1:9" ht="14.5">
      <c r="A24" s="73" t="s">
        <v>23</v>
      </c>
      <c r="B24" s="34">
        <v>140</v>
      </c>
      <c r="C24" s="35">
        <v>140</v>
      </c>
      <c r="D24" s="35">
        <v>12</v>
      </c>
      <c r="E24" s="35">
        <v>12</v>
      </c>
      <c r="F24" s="35">
        <v>0</v>
      </c>
      <c r="G24" s="36">
        <v>0</v>
      </c>
      <c r="H24" s="35">
        <v>0</v>
      </c>
      <c r="I24" s="37">
        <v>0</v>
      </c>
    </row>
    <row r="25" spans="1:9" ht="14.5">
      <c r="A25" s="73" t="s">
        <v>24</v>
      </c>
      <c r="B25" s="34">
        <v>164</v>
      </c>
      <c r="C25" s="35">
        <v>184</v>
      </c>
      <c r="D25" s="35">
        <v>57</v>
      </c>
      <c r="E25" s="35">
        <v>57</v>
      </c>
      <c r="F25" s="35">
        <v>0</v>
      </c>
      <c r="G25" s="36">
        <v>0</v>
      </c>
      <c r="H25" s="35">
        <v>0</v>
      </c>
      <c r="I25" s="37">
        <v>0</v>
      </c>
    </row>
    <row r="26" spans="1:9" ht="14.5">
      <c r="A26" s="73" t="s">
        <v>25</v>
      </c>
      <c r="B26" s="34">
        <v>26</v>
      </c>
      <c r="C26" s="35">
        <v>26</v>
      </c>
      <c r="D26" s="35">
        <v>2</v>
      </c>
      <c r="E26" s="35">
        <v>2</v>
      </c>
      <c r="F26" s="35">
        <v>0</v>
      </c>
      <c r="G26" s="36">
        <v>0</v>
      </c>
      <c r="H26" s="35">
        <v>0</v>
      </c>
      <c r="I26" s="37">
        <v>0</v>
      </c>
    </row>
    <row r="27" spans="1:9" ht="14.5">
      <c r="A27" s="73" t="s">
        <v>26</v>
      </c>
      <c r="B27" s="34">
        <v>529</v>
      </c>
      <c r="C27" s="35">
        <v>532</v>
      </c>
      <c r="D27" s="35">
        <v>101</v>
      </c>
      <c r="E27" s="35">
        <v>0</v>
      </c>
      <c r="F27" s="35">
        <v>0</v>
      </c>
      <c r="G27" s="36">
        <v>0</v>
      </c>
      <c r="H27" s="35">
        <v>0</v>
      </c>
      <c r="I27" s="37">
        <v>0</v>
      </c>
    </row>
    <row r="28" spans="1:9" ht="14.5">
      <c r="A28" s="73" t="s">
        <v>27</v>
      </c>
      <c r="B28" s="34">
        <v>445</v>
      </c>
      <c r="C28" s="35">
        <v>452</v>
      </c>
      <c r="D28" s="35">
        <v>32</v>
      </c>
      <c r="E28" s="35">
        <v>0</v>
      </c>
      <c r="F28" s="35">
        <v>0</v>
      </c>
      <c r="G28" s="36">
        <v>0</v>
      </c>
      <c r="H28" s="35">
        <v>0</v>
      </c>
      <c r="I28" s="37">
        <v>0</v>
      </c>
    </row>
    <row r="29" spans="1:9" ht="14.5">
      <c r="A29" s="73" t="s">
        <v>28</v>
      </c>
      <c r="B29" s="34">
        <v>195</v>
      </c>
      <c r="C29" s="35">
        <v>195</v>
      </c>
      <c r="D29" s="35">
        <v>2</v>
      </c>
      <c r="E29" s="35">
        <v>0</v>
      </c>
      <c r="F29" s="35">
        <v>0</v>
      </c>
      <c r="G29" s="36">
        <v>0</v>
      </c>
      <c r="H29" s="35">
        <v>0</v>
      </c>
      <c r="I29" s="37">
        <v>0</v>
      </c>
    </row>
    <row r="30" spans="1:9" ht="14.5">
      <c r="A30" s="73" t="s">
        <v>29</v>
      </c>
      <c r="B30" s="34">
        <v>836</v>
      </c>
      <c r="C30" s="35">
        <v>845</v>
      </c>
      <c r="D30" s="35">
        <v>5</v>
      </c>
      <c r="E30" s="35">
        <v>0</v>
      </c>
      <c r="F30" s="35">
        <v>0</v>
      </c>
      <c r="G30" s="36">
        <v>0</v>
      </c>
      <c r="H30" s="35">
        <v>0</v>
      </c>
      <c r="I30" s="37">
        <v>0</v>
      </c>
    </row>
    <row r="31" spans="1:9" ht="14.5">
      <c r="A31" s="73" t="s">
        <v>30</v>
      </c>
      <c r="B31" s="34">
        <v>176</v>
      </c>
      <c r="C31" s="35">
        <v>176</v>
      </c>
      <c r="D31" s="35">
        <v>13</v>
      </c>
      <c r="E31" s="35">
        <v>3</v>
      </c>
      <c r="F31" s="35">
        <v>0</v>
      </c>
      <c r="G31" s="36">
        <v>89</v>
      </c>
      <c r="H31" s="35">
        <v>0</v>
      </c>
      <c r="I31" s="37">
        <v>0</v>
      </c>
    </row>
    <row r="32" spans="1:9" ht="14.5">
      <c r="A32" s="73" t="s">
        <v>31</v>
      </c>
      <c r="B32" s="34">
        <v>103</v>
      </c>
      <c r="C32" s="35">
        <v>103</v>
      </c>
      <c r="D32" s="35">
        <v>6</v>
      </c>
      <c r="E32" s="35">
        <v>4</v>
      </c>
      <c r="F32" s="35">
        <v>0</v>
      </c>
      <c r="G32" s="36">
        <v>0</v>
      </c>
      <c r="H32" s="35">
        <v>0</v>
      </c>
      <c r="I32" s="37">
        <v>0</v>
      </c>
    </row>
    <row r="33" spans="1:9" ht="14.5">
      <c r="A33" s="74" t="s">
        <v>32</v>
      </c>
      <c r="B33" s="13"/>
      <c r="C33" s="35"/>
      <c r="D33" s="35"/>
      <c r="E33" s="35"/>
      <c r="F33" s="35"/>
      <c r="G33" s="36"/>
      <c r="H33" s="35"/>
      <c r="I33" s="37"/>
    </row>
    <row r="34" spans="1:9" ht="14.5">
      <c r="A34" s="73" t="s">
        <v>44</v>
      </c>
      <c r="B34" s="34">
        <v>703</v>
      </c>
      <c r="C34" s="35">
        <v>703</v>
      </c>
      <c r="D34" s="35">
        <v>252</v>
      </c>
      <c r="E34" s="35">
        <v>0</v>
      </c>
      <c r="F34" s="35">
        <v>0</v>
      </c>
      <c r="G34" s="36">
        <v>0</v>
      </c>
      <c r="H34" s="35">
        <v>0</v>
      </c>
      <c r="I34" s="37">
        <v>0</v>
      </c>
    </row>
    <row r="35" spans="1:9" ht="14.5">
      <c r="A35" s="73" t="s">
        <v>45</v>
      </c>
      <c r="B35" s="34">
        <v>3232</v>
      </c>
      <c r="C35" s="35">
        <v>4820</v>
      </c>
      <c r="D35" s="35">
        <v>1349</v>
      </c>
      <c r="E35" s="35">
        <v>1454</v>
      </c>
      <c r="F35" s="35">
        <v>24</v>
      </c>
      <c r="G35" s="36">
        <v>1969</v>
      </c>
      <c r="H35" s="35">
        <v>3</v>
      </c>
      <c r="I35" s="37">
        <v>0</v>
      </c>
    </row>
    <row r="36" spans="1:9" ht="14.5">
      <c r="A36" s="73" t="s">
        <v>46</v>
      </c>
      <c r="B36" s="34">
        <v>207</v>
      </c>
      <c r="C36" s="35">
        <v>266</v>
      </c>
      <c r="D36" s="35">
        <v>15</v>
      </c>
      <c r="E36" s="35">
        <v>10</v>
      </c>
      <c r="F36" s="35">
        <v>0</v>
      </c>
      <c r="G36" s="36">
        <v>0</v>
      </c>
      <c r="H36" s="35">
        <v>0</v>
      </c>
      <c r="I36" s="37">
        <v>0</v>
      </c>
    </row>
    <row r="37" spans="1:9" ht="14.5">
      <c r="A37" s="73" t="s">
        <v>47</v>
      </c>
      <c r="B37" s="34">
        <v>167</v>
      </c>
      <c r="C37" s="35">
        <v>167</v>
      </c>
      <c r="D37" s="35">
        <v>69</v>
      </c>
      <c r="E37" s="35">
        <v>0</v>
      </c>
      <c r="F37" s="35">
        <v>0</v>
      </c>
      <c r="G37" s="36">
        <v>0</v>
      </c>
      <c r="H37" s="35">
        <v>0</v>
      </c>
      <c r="I37" s="37">
        <v>0</v>
      </c>
    </row>
    <row r="38" spans="1:9" ht="14.5">
      <c r="A38" s="73" t="s">
        <v>48</v>
      </c>
      <c r="B38" s="34">
        <v>170</v>
      </c>
      <c r="C38" s="35">
        <v>235</v>
      </c>
      <c r="D38" s="35">
        <v>0</v>
      </c>
      <c r="E38" s="35">
        <v>0</v>
      </c>
      <c r="F38" s="35">
        <v>0</v>
      </c>
      <c r="G38" s="36">
        <v>0</v>
      </c>
      <c r="H38" s="35">
        <v>0</v>
      </c>
      <c r="I38" s="37">
        <v>0</v>
      </c>
    </row>
    <row r="39" spans="1:9" ht="15" thickBot="1">
      <c r="A39" s="75" t="s">
        <v>34</v>
      </c>
      <c r="B39" s="46">
        <f t="shared" ref="B39:I39" si="0">SUM(B4:B38)</f>
        <v>12047</v>
      </c>
      <c r="C39" s="47">
        <f t="shared" si="0"/>
        <v>14008</v>
      </c>
      <c r="D39" s="47">
        <f t="shared" si="0"/>
        <v>2379</v>
      </c>
      <c r="E39" s="47">
        <f t="shared" si="0"/>
        <v>1699</v>
      </c>
      <c r="F39" s="47">
        <f t="shared" si="0"/>
        <v>25</v>
      </c>
      <c r="G39" s="48">
        <f t="shared" si="0"/>
        <v>2671</v>
      </c>
      <c r="H39" s="47">
        <f t="shared" si="0"/>
        <v>121</v>
      </c>
      <c r="I39" s="49">
        <f t="shared" si="0"/>
        <v>6</v>
      </c>
    </row>
  </sheetData>
  <mergeCells count="3">
    <mergeCell ref="B1:I1"/>
    <mergeCell ref="B2:F2"/>
    <mergeCell ref="G2:I2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55" zoomScaleNormal="55" workbookViewId="0">
      <selection activeCell="D44" sqref="D44"/>
    </sheetView>
  </sheetViews>
  <sheetFormatPr defaultRowHeight="12.5"/>
  <cols>
    <col min="1" max="1" width="23.7265625" customWidth="1"/>
    <col min="2" max="10" width="20.7265625" customWidth="1"/>
  </cols>
  <sheetData>
    <row r="1" spans="1:9" ht="15" thickBot="1">
      <c r="A1" s="81"/>
      <c r="B1" s="204" t="s">
        <v>50</v>
      </c>
      <c r="C1" s="205"/>
      <c r="D1" s="205"/>
      <c r="E1" s="205"/>
      <c r="F1" s="205"/>
      <c r="G1" s="205"/>
      <c r="H1" s="205"/>
      <c r="I1" s="206"/>
    </row>
    <row r="2" spans="1:9" ht="14.5">
      <c r="A2" s="73"/>
      <c r="B2" s="212" t="s">
        <v>0</v>
      </c>
      <c r="C2" s="210"/>
      <c r="D2" s="210"/>
      <c r="E2" s="210"/>
      <c r="F2" s="213"/>
      <c r="G2" s="209" t="s">
        <v>1</v>
      </c>
      <c r="H2" s="210"/>
      <c r="I2" s="211"/>
    </row>
    <row r="3" spans="1:9" ht="73" thickBot="1">
      <c r="A3" s="74" t="s">
        <v>2</v>
      </c>
      <c r="B3" s="83" t="s">
        <v>42</v>
      </c>
      <c r="C3" s="84" t="s">
        <v>36</v>
      </c>
      <c r="D3" s="84" t="s">
        <v>35</v>
      </c>
      <c r="E3" s="84" t="s">
        <v>53</v>
      </c>
      <c r="F3" s="85" t="s">
        <v>37</v>
      </c>
      <c r="G3" s="84" t="s">
        <v>38</v>
      </c>
      <c r="H3" s="84" t="s">
        <v>39</v>
      </c>
      <c r="I3" s="86" t="s">
        <v>37</v>
      </c>
    </row>
    <row r="4" spans="1:9" ht="14.5">
      <c r="A4" s="89" t="s">
        <v>3</v>
      </c>
      <c r="B4" s="35">
        <v>166</v>
      </c>
      <c r="C4" s="35">
        <v>190</v>
      </c>
      <c r="D4" s="35">
        <v>30</v>
      </c>
      <c r="E4" s="35">
        <v>30</v>
      </c>
      <c r="F4" s="35">
        <v>0</v>
      </c>
      <c r="G4" s="36">
        <v>8</v>
      </c>
      <c r="H4" s="35">
        <v>8</v>
      </c>
      <c r="I4" s="37">
        <v>0</v>
      </c>
    </row>
    <row r="5" spans="1:9" ht="14.5">
      <c r="A5" s="73" t="s">
        <v>4</v>
      </c>
      <c r="B5" s="35">
        <v>619</v>
      </c>
      <c r="C5" s="35">
        <v>642</v>
      </c>
      <c r="D5" s="35">
        <v>17</v>
      </c>
      <c r="E5" s="35">
        <v>0</v>
      </c>
      <c r="F5" s="35">
        <v>0</v>
      </c>
      <c r="G5" s="36">
        <v>0</v>
      </c>
      <c r="H5" s="35">
        <v>0</v>
      </c>
      <c r="I5" s="37">
        <v>0</v>
      </c>
    </row>
    <row r="6" spans="1:9" ht="14.5">
      <c r="A6" s="73" t="s">
        <v>5</v>
      </c>
      <c r="B6" s="35">
        <v>134</v>
      </c>
      <c r="C6" s="35">
        <v>197</v>
      </c>
      <c r="D6" s="35">
        <v>90</v>
      </c>
      <c r="E6" s="35">
        <v>28</v>
      </c>
      <c r="F6" s="35">
        <v>0</v>
      </c>
      <c r="G6" s="36">
        <v>258</v>
      </c>
      <c r="H6" s="35">
        <v>0</v>
      </c>
      <c r="I6" s="37">
        <v>0</v>
      </c>
    </row>
    <row r="7" spans="1:9" ht="14.5">
      <c r="A7" s="73" t="s">
        <v>6</v>
      </c>
      <c r="B7" s="35">
        <v>800</v>
      </c>
      <c r="C7" s="35">
        <v>801</v>
      </c>
      <c r="D7" s="35">
        <v>49</v>
      </c>
      <c r="E7" s="35">
        <v>1</v>
      </c>
      <c r="F7" s="35">
        <v>0</v>
      </c>
      <c r="G7" s="36">
        <v>284</v>
      </c>
      <c r="H7" s="35">
        <v>0</v>
      </c>
      <c r="I7" s="37">
        <v>0</v>
      </c>
    </row>
    <row r="8" spans="1:9" ht="14.5">
      <c r="A8" s="73" t="s">
        <v>7</v>
      </c>
      <c r="B8" s="35">
        <v>438</v>
      </c>
      <c r="C8" s="35">
        <v>438</v>
      </c>
      <c r="D8" s="35">
        <v>0</v>
      </c>
      <c r="E8" s="35">
        <v>0</v>
      </c>
      <c r="F8" s="35">
        <v>0</v>
      </c>
      <c r="G8" s="36">
        <v>0</v>
      </c>
      <c r="H8" s="35">
        <v>0</v>
      </c>
      <c r="I8" s="37">
        <v>0</v>
      </c>
    </row>
    <row r="9" spans="1:9" ht="14.5">
      <c r="A9" s="73" t="s">
        <v>8</v>
      </c>
      <c r="B9" s="35">
        <v>706</v>
      </c>
      <c r="C9" s="35">
        <v>746</v>
      </c>
      <c r="D9" s="35">
        <v>259</v>
      </c>
      <c r="E9" s="35">
        <v>110</v>
      </c>
      <c r="F9" s="35">
        <v>0</v>
      </c>
      <c r="G9" s="36">
        <v>145</v>
      </c>
      <c r="H9" s="35">
        <v>0</v>
      </c>
      <c r="I9" s="37">
        <v>0</v>
      </c>
    </row>
    <row r="10" spans="1:9" ht="14.5">
      <c r="A10" s="73" t="s">
        <v>9</v>
      </c>
      <c r="B10" s="35">
        <v>347</v>
      </c>
      <c r="C10" s="35">
        <v>376</v>
      </c>
      <c r="D10" s="35">
        <v>29</v>
      </c>
      <c r="E10" s="35">
        <v>29</v>
      </c>
      <c r="F10" s="35">
        <v>0</v>
      </c>
      <c r="G10" s="36">
        <v>109</v>
      </c>
      <c r="H10" s="35">
        <v>109</v>
      </c>
      <c r="I10" s="37">
        <v>0</v>
      </c>
    </row>
    <row r="11" spans="1:9" ht="14.5">
      <c r="A11" s="73" t="s">
        <v>10</v>
      </c>
      <c r="B11" s="35">
        <v>181</v>
      </c>
      <c r="C11" s="35">
        <v>181</v>
      </c>
      <c r="D11" s="35">
        <v>53</v>
      </c>
      <c r="E11" s="35">
        <v>53</v>
      </c>
      <c r="F11" s="35">
        <v>0</v>
      </c>
      <c r="G11" s="36">
        <v>6</v>
      </c>
      <c r="H11" s="35">
        <v>6</v>
      </c>
      <c r="I11" s="37">
        <v>0</v>
      </c>
    </row>
    <row r="12" spans="1:9" ht="14.5">
      <c r="A12" s="73" t="s">
        <v>11</v>
      </c>
      <c r="B12" s="35">
        <v>428</v>
      </c>
      <c r="C12" s="35">
        <v>428</v>
      </c>
      <c r="D12" s="35">
        <v>33</v>
      </c>
      <c r="E12" s="35">
        <v>0</v>
      </c>
      <c r="F12" s="35">
        <v>0</v>
      </c>
      <c r="G12" s="36">
        <v>162</v>
      </c>
      <c r="H12" s="35">
        <v>27</v>
      </c>
      <c r="I12" s="37">
        <v>0</v>
      </c>
    </row>
    <row r="13" spans="1:9" ht="14.5">
      <c r="A13" s="73" t="s">
        <v>12</v>
      </c>
      <c r="B13" s="35">
        <v>301</v>
      </c>
      <c r="C13" s="35">
        <v>301</v>
      </c>
      <c r="D13" s="35">
        <v>2</v>
      </c>
      <c r="E13" s="35">
        <v>2</v>
      </c>
      <c r="F13" s="35">
        <v>0</v>
      </c>
      <c r="G13" s="36">
        <v>0</v>
      </c>
      <c r="H13" s="35">
        <v>5</v>
      </c>
      <c r="I13" s="37">
        <v>1</v>
      </c>
    </row>
    <row r="14" spans="1:9" ht="14.5">
      <c r="A14" s="73" t="s">
        <v>13</v>
      </c>
      <c r="B14" s="35">
        <v>60</v>
      </c>
      <c r="C14" s="35">
        <v>63</v>
      </c>
      <c r="D14" s="35">
        <v>6</v>
      </c>
      <c r="E14" s="35">
        <v>6</v>
      </c>
      <c r="F14" s="35">
        <v>0</v>
      </c>
      <c r="G14" s="36">
        <v>0</v>
      </c>
      <c r="H14" s="35">
        <v>0</v>
      </c>
      <c r="I14" s="37">
        <v>0</v>
      </c>
    </row>
    <row r="15" spans="1:9" ht="14.5">
      <c r="A15" s="73" t="s">
        <v>14</v>
      </c>
      <c r="B15" s="35">
        <v>101</v>
      </c>
      <c r="C15" s="35">
        <v>101</v>
      </c>
      <c r="D15" s="35">
        <v>0</v>
      </c>
      <c r="E15" s="35">
        <v>0</v>
      </c>
      <c r="F15" s="35">
        <v>0</v>
      </c>
      <c r="G15" s="36">
        <v>0</v>
      </c>
      <c r="H15" s="35">
        <v>0</v>
      </c>
      <c r="I15" s="37">
        <v>0</v>
      </c>
    </row>
    <row r="16" spans="1:9" ht="14.5">
      <c r="A16" s="73" t="s">
        <v>15</v>
      </c>
      <c r="B16" s="35">
        <v>205</v>
      </c>
      <c r="C16" s="35">
        <v>205</v>
      </c>
      <c r="D16" s="35">
        <v>0</v>
      </c>
      <c r="E16" s="35">
        <v>0</v>
      </c>
      <c r="F16" s="35">
        <v>0</v>
      </c>
      <c r="G16" s="36">
        <v>0</v>
      </c>
      <c r="H16" s="35">
        <v>0</v>
      </c>
      <c r="I16" s="37">
        <v>0</v>
      </c>
    </row>
    <row r="17" spans="1:9" ht="14.5">
      <c r="A17" s="73" t="s">
        <v>16</v>
      </c>
      <c r="B17" s="35">
        <v>178</v>
      </c>
      <c r="C17" s="35">
        <v>188</v>
      </c>
      <c r="D17" s="35">
        <v>1</v>
      </c>
      <c r="E17" s="35">
        <v>0</v>
      </c>
      <c r="F17" s="35">
        <v>0</v>
      </c>
      <c r="G17" s="36">
        <v>0</v>
      </c>
      <c r="H17" s="35">
        <v>0</v>
      </c>
      <c r="I17" s="37">
        <v>0</v>
      </c>
    </row>
    <row r="18" spans="1:9" ht="14.5">
      <c r="A18" s="73" t="s">
        <v>17</v>
      </c>
      <c r="B18" s="35">
        <v>239</v>
      </c>
      <c r="C18" s="35">
        <v>462</v>
      </c>
      <c r="D18" s="35">
        <v>60</v>
      </c>
      <c r="E18" s="35">
        <v>2</v>
      </c>
      <c r="F18" s="35">
        <v>0</v>
      </c>
      <c r="G18" s="36">
        <v>0</v>
      </c>
      <c r="H18" s="35">
        <v>0</v>
      </c>
      <c r="I18" s="37">
        <v>0</v>
      </c>
    </row>
    <row r="19" spans="1:9" ht="14.5">
      <c r="A19" s="73" t="s">
        <v>18</v>
      </c>
      <c r="B19" s="35">
        <v>125</v>
      </c>
      <c r="C19" s="35">
        <v>128</v>
      </c>
      <c r="D19" s="35">
        <v>0</v>
      </c>
      <c r="E19" s="35">
        <v>0</v>
      </c>
      <c r="F19" s="35">
        <v>0</v>
      </c>
      <c r="G19" s="36">
        <v>0</v>
      </c>
      <c r="H19" s="35">
        <v>0</v>
      </c>
      <c r="I19" s="37">
        <v>0</v>
      </c>
    </row>
    <row r="20" spans="1:9" ht="14.5">
      <c r="A20" s="73" t="s">
        <v>19</v>
      </c>
      <c r="B20" s="35">
        <v>608</v>
      </c>
      <c r="C20" s="35">
        <v>619</v>
      </c>
      <c r="D20" s="35">
        <v>1</v>
      </c>
      <c r="E20" s="35">
        <v>1</v>
      </c>
      <c r="F20" s="35">
        <v>0</v>
      </c>
      <c r="G20" s="36">
        <v>0</v>
      </c>
      <c r="H20" s="35">
        <v>0</v>
      </c>
      <c r="I20" s="37">
        <v>0</v>
      </c>
    </row>
    <row r="21" spans="1:9" ht="14.5">
      <c r="A21" s="73" t="s">
        <v>20</v>
      </c>
      <c r="B21" s="35">
        <v>13</v>
      </c>
      <c r="C21" s="35">
        <v>13</v>
      </c>
      <c r="D21" s="35">
        <v>0</v>
      </c>
      <c r="E21" s="35">
        <v>0</v>
      </c>
      <c r="F21" s="35">
        <v>0</v>
      </c>
      <c r="G21" s="36">
        <v>0</v>
      </c>
      <c r="H21" s="35">
        <v>0</v>
      </c>
      <c r="I21" s="37">
        <v>0</v>
      </c>
    </row>
    <row r="22" spans="1:9" ht="14.5">
      <c r="A22" s="73" t="s">
        <v>21</v>
      </c>
      <c r="B22" s="35">
        <v>871</v>
      </c>
      <c r="C22" s="35">
        <v>877</v>
      </c>
      <c r="D22" s="35">
        <v>164</v>
      </c>
      <c r="E22" s="35">
        <v>0</v>
      </c>
      <c r="F22" s="35">
        <v>0</v>
      </c>
      <c r="G22" s="36">
        <v>53</v>
      </c>
      <c r="H22" s="35">
        <v>0</v>
      </c>
      <c r="I22" s="37">
        <v>0</v>
      </c>
    </row>
    <row r="23" spans="1:9" ht="14.5">
      <c r="A23" s="73" t="s">
        <v>22</v>
      </c>
      <c r="B23" s="35">
        <v>323</v>
      </c>
      <c r="C23" s="35">
        <v>331</v>
      </c>
      <c r="D23" s="35">
        <v>49</v>
      </c>
      <c r="E23" s="35">
        <v>32</v>
      </c>
      <c r="F23" s="35">
        <v>0</v>
      </c>
      <c r="G23" s="36">
        <v>22</v>
      </c>
      <c r="H23" s="35">
        <v>22</v>
      </c>
      <c r="I23" s="37">
        <v>0</v>
      </c>
    </row>
    <row r="24" spans="1:9" ht="14.5">
      <c r="A24" s="73" t="s">
        <v>23</v>
      </c>
      <c r="B24" s="35">
        <v>78</v>
      </c>
      <c r="C24" s="35">
        <v>89</v>
      </c>
      <c r="D24" s="35">
        <v>10</v>
      </c>
      <c r="E24" s="35">
        <v>10</v>
      </c>
      <c r="F24" s="35">
        <v>0</v>
      </c>
      <c r="G24" s="36">
        <v>0</v>
      </c>
      <c r="H24" s="35">
        <v>0</v>
      </c>
      <c r="I24" s="37">
        <v>0</v>
      </c>
    </row>
    <row r="25" spans="1:9" ht="14.5">
      <c r="A25" s="73" t="s">
        <v>24</v>
      </c>
      <c r="B25" s="35">
        <v>170</v>
      </c>
      <c r="C25" s="35">
        <v>229</v>
      </c>
      <c r="D25" s="35">
        <v>138</v>
      </c>
      <c r="E25" s="35">
        <v>138</v>
      </c>
      <c r="F25" s="35">
        <v>0</v>
      </c>
      <c r="G25" s="36">
        <v>0</v>
      </c>
      <c r="H25" s="35">
        <v>0</v>
      </c>
      <c r="I25" s="37">
        <v>0</v>
      </c>
    </row>
    <row r="26" spans="1:9" ht="14.5">
      <c r="A26" s="73" t="s">
        <v>25</v>
      </c>
      <c r="B26" s="35">
        <v>59</v>
      </c>
      <c r="C26" s="35">
        <v>59</v>
      </c>
      <c r="D26" s="35">
        <v>23</v>
      </c>
      <c r="E26" s="35">
        <v>0</v>
      </c>
      <c r="F26" s="35">
        <v>0</v>
      </c>
      <c r="G26" s="36">
        <v>0</v>
      </c>
      <c r="H26" s="35">
        <v>0</v>
      </c>
      <c r="I26" s="37">
        <v>0</v>
      </c>
    </row>
    <row r="27" spans="1:9" ht="14.5">
      <c r="A27" s="73" t="s">
        <v>26</v>
      </c>
      <c r="B27" s="35">
        <v>738</v>
      </c>
      <c r="C27" s="35">
        <v>808</v>
      </c>
      <c r="D27" s="35">
        <v>70</v>
      </c>
      <c r="E27" s="35">
        <v>0</v>
      </c>
      <c r="F27" s="35">
        <v>0</v>
      </c>
      <c r="G27" s="36">
        <v>0</v>
      </c>
      <c r="H27" s="35">
        <v>0</v>
      </c>
      <c r="I27" s="37">
        <v>0</v>
      </c>
    </row>
    <row r="28" spans="1:9" ht="14.5">
      <c r="A28" s="73" t="s">
        <v>27</v>
      </c>
      <c r="B28" s="35">
        <v>1142</v>
      </c>
      <c r="C28" s="35">
        <v>1144</v>
      </c>
      <c r="D28" s="35">
        <v>69</v>
      </c>
      <c r="E28" s="35">
        <v>1</v>
      </c>
      <c r="F28" s="35">
        <v>0</v>
      </c>
      <c r="G28" s="36">
        <v>0</v>
      </c>
      <c r="H28" s="35">
        <v>0</v>
      </c>
      <c r="I28" s="37">
        <v>0</v>
      </c>
    </row>
    <row r="29" spans="1:9" ht="14.5">
      <c r="A29" s="73" t="s">
        <v>28</v>
      </c>
      <c r="B29" s="35">
        <v>380</v>
      </c>
      <c r="C29" s="35">
        <v>380</v>
      </c>
      <c r="D29" s="35">
        <v>2</v>
      </c>
      <c r="E29" s="35">
        <v>2</v>
      </c>
      <c r="F29" s="35">
        <v>0</v>
      </c>
      <c r="G29" s="36">
        <v>60</v>
      </c>
      <c r="H29" s="35">
        <v>0</v>
      </c>
      <c r="I29" s="37">
        <v>0</v>
      </c>
    </row>
    <row r="30" spans="1:9" ht="14.5">
      <c r="A30" s="73" t="s">
        <v>29</v>
      </c>
      <c r="B30" s="35">
        <v>143</v>
      </c>
      <c r="C30" s="35">
        <v>160</v>
      </c>
      <c r="D30" s="35">
        <v>0</v>
      </c>
      <c r="E30" s="35">
        <v>0</v>
      </c>
      <c r="F30" s="35">
        <v>0</v>
      </c>
      <c r="G30" s="36">
        <v>0</v>
      </c>
      <c r="H30" s="35">
        <v>0</v>
      </c>
      <c r="I30" s="37">
        <v>0</v>
      </c>
    </row>
    <row r="31" spans="1:9" ht="14.5">
      <c r="A31" s="73" t="s">
        <v>30</v>
      </c>
      <c r="B31" s="35">
        <v>851</v>
      </c>
      <c r="C31" s="35">
        <v>851</v>
      </c>
      <c r="D31" s="35">
        <v>16</v>
      </c>
      <c r="E31" s="35">
        <v>6</v>
      </c>
      <c r="F31" s="35">
        <v>0</v>
      </c>
      <c r="G31" s="36">
        <v>0</v>
      </c>
      <c r="H31" s="35">
        <v>0</v>
      </c>
      <c r="I31" s="37">
        <v>0</v>
      </c>
    </row>
    <row r="32" spans="1:9" ht="14.5">
      <c r="A32" s="73" t="s">
        <v>31</v>
      </c>
      <c r="B32" s="35">
        <v>296</v>
      </c>
      <c r="C32" s="35">
        <v>295</v>
      </c>
      <c r="D32" s="35">
        <v>7</v>
      </c>
      <c r="E32" s="35">
        <v>7</v>
      </c>
      <c r="F32" s="35">
        <v>0</v>
      </c>
      <c r="G32" s="36">
        <v>0</v>
      </c>
      <c r="H32" s="35">
        <v>0</v>
      </c>
      <c r="I32" s="37">
        <v>0</v>
      </c>
    </row>
    <row r="33" spans="1:9" ht="14.5">
      <c r="A33" s="74" t="s">
        <v>32</v>
      </c>
      <c r="B33" s="14"/>
      <c r="C33" s="35"/>
      <c r="D33" s="35"/>
      <c r="E33" s="35"/>
      <c r="F33" s="35"/>
      <c r="G33" s="36"/>
      <c r="H33" s="35"/>
      <c r="I33" s="37"/>
    </row>
    <row r="34" spans="1:9" ht="14.5">
      <c r="A34" s="73" t="s">
        <v>44</v>
      </c>
      <c r="B34" s="35">
        <v>598</v>
      </c>
      <c r="C34" s="35">
        <v>775</v>
      </c>
      <c r="D34" s="35">
        <v>298</v>
      </c>
      <c r="E34" s="35">
        <v>298</v>
      </c>
      <c r="F34" s="35">
        <v>0</v>
      </c>
      <c r="G34" s="36">
        <v>8</v>
      </c>
      <c r="H34" s="35">
        <v>0</v>
      </c>
      <c r="I34" s="37">
        <v>0</v>
      </c>
    </row>
    <row r="35" spans="1:9" ht="14.5">
      <c r="A35" s="73" t="s">
        <v>45</v>
      </c>
      <c r="B35" s="35">
        <v>2822</v>
      </c>
      <c r="C35" s="35">
        <v>4303</v>
      </c>
      <c r="D35" s="35">
        <v>1266</v>
      </c>
      <c r="E35" s="35">
        <v>1271</v>
      </c>
      <c r="F35" s="35">
        <v>8</v>
      </c>
      <c r="G35" s="36">
        <v>1597</v>
      </c>
      <c r="H35" s="35">
        <v>11</v>
      </c>
      <c r="I35" s="37">
        <v>0</v>
      </c>
    </row>
    <row r="36" spans="1:9" ht="14.5">
      <c r="A36" s="73" t="s">
        <v>46</v>
      </c>
      <c r="B36" s="35">
        <v>235</v>
      </c>
      <c r="C36" s="35">
        <v>235</v>
      </c>
      <c r="D36" s="35">
        <v>20</v>
      </c>
      <c r="E36" s="35">
        <v>13</v>
      </c>
      <c r="F36" s="35">
        <v>0</v>
      </c>
      <c r="G36" s="36">
        <v>0</v>
      </c>
      <c r="H36" s="35">
        <v>0</v>
      </c>
      <c r="I36" s="37">
        <v>0</v>
      </c>
    </row>
    <row r="37" spans="1:9" ht="14.5">
      <c r="A37" s="73" t="s">
        <v>47</v>
      </c>
      <c r="B37" s="35">
        <v>452</v>
      </c>
      <c r="C37" s="35">
        <v>498</v>
      </c>
      <c r="D37" s="35">
        <v>92</v>
      </c>
      <c r="E37" s="35">
        <v>92</v>
      </c>
      <c r="F37" s="35">
        <v>0</v>
      </c>
      <c r="G37" s="36">
        <v>0</v>
      </c>
      <c r="H37" s="35">
        <v>0</v>
      </c>
      <c r="I37" s="37">
        <v>0</v>
      </c>
    </row>
    <row r="38" spans="1:9" ht="14.5">
      <c r="A38" s="73" t="s">
        <v>48</v>
      </c>
      <c r="B38" s="35">
        <v>73</v>
      </c>
      <c r="C38" s="35">
        <v>73</v>
      </c>
      <c r="D38" s="35">
        <v>0</v>
      </c>
      <c r="E38" s="35">
        <v>0</v>
      </c>
      <c r="F38" s="35">
        <v>0</v>
      </c>
      <c r="G38" s="36">
        <v>60</v>
      </c>
      <c r="H38" s="35">
        <v>0</v>
      </c>
      <c r="I38" s="37">
        <v>0</v>
      </c>
    </row>
    <row r="39" spans="1:9" ht="15" thickBot="1">
      <c r="A39" s="75" t="s">
        <v>34</v>
      </c>
      <c r="B39" s="47">
        <v>14880</v>
      </c>
      <c r="C39" s="47">
        <v>17186</v>
      </c>
      <c r="D39" s="47">
        <v>2854</v>
      </c>
      <c r="E39" s="47">
        <v>2132</v>
      </c>
      <c r="F39" s="47">
        <v>8</v>
      </c>
      <c r="G39" s="48">
        <v>2772</v>
      </c>
      <c r="H39" s="47">
        <v>188</v>
      </c>
      <c r="I39" s="49">
        <v>1</v>
      </c>
    </row>
  </sheetData>
  <mergeCells count="3">
    <mergeCell ref="B1:I1"/>
    <mergeCell ref="B2:F2"/>
    <mergeCell ref="G2:I2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7" zoomScaleNormal="100" workbookViewId="0">
      <selection activeCell="C28" sqref="C28"/>
    </sheetView>
  </sheetViews>
  <sheetFormatPr defaultRowHeight="12.5"/>
  <cols>
    <col min="1" max="1" width="23.7265625" customWidth="1"/>
    <col min="2" max="11" width="20.7265625" customWidth="1"/>
  </cols>
  <sheetData>
    <row r="1" spans="1:9" ht="15" thickBot="1">
      <c r="A1" s="81"/>
      <c r="B1" s="204" t="s">
        <v>51</v>
      </c>
      <c r="C1" s="205"/>
      <c r="D1" s="205"/>
      <c r="E1" s="205"/>
      <c r="F1" s="205"/>
      <c r="G1" s="205"/>
      <c r="H1" s="205"/>
      <c r="I1" s="206"/>
    </row>
    <row r="2" spans="1:9" ht="14.5">
      <c r="A2" s="89"/>
      <c r="B2" s="212" t="s">
        <v>0</v>
      </c>
      <c r="C2" s="210"/>
      <c r="D2" s="210"/>
      <c r="E2" s="210"/>
      <c r="F2" s="213"/>
      <c r="G2" s="209" t="s">
        <v>1</v>
      </c>
      <c r="H2" s="210"/>
      <c r="I2" s="211"/>
    </row>
    <row r="3" spans="1:9" ht="72.5">
      <c r="A3" s="82" t="s">
        <v>2</v>
      </c>
      <c r="B3" s="83" t="s">
        <v>42</v>
      </c>
      <c r="C3" s="84" t="s">
        <v>36</v>
      </c>
      <c r="D3" s="84" t="s">
        <v>35</v>
      </c>
      <c r="E3" s="84" t="s">
        <v>53</v>
      </c>
      <c r="F3" s="85" t="s">
        <v>37</v>
      </c>
      <c r="G3" s="84" t="s">
        <v>38</v>
      </c>
      <c r="H3" s="84" t="s">
        <v>39</v>
      </c>
      <c r="I3" s="86" t="s">
        <v>37</v>
      </c>
    </row>
    <row r="4" spans="1:9" ht="14.5">
      <c r="A4" s="73" t="s">
        <v>3</v>
      </c>
      <c r="B4" s="34">
        <v>182</v>
      </c>
      <c r="C4" s="35">
        <v>182</v>
      </c>
      <c r="D4" s="35">
        <v>21</v>
      </c>
      <c r="E4" s="35">
        <v>4</v>
      </c>
      <c r="F4" s="35">
        <v>0</v>
      </c>
      <c r="G4" s="36">
        <v>6</v>
      </c>
      <c r="H4" s="35">
        <v>6</v>
      </c>
      <c r="I4" s="37">
        <v>0</v>
      </c>
    </row>
    <row r="5" spans="1:9" ht="14.5">
      <c r="A5" s="73" t="s">
        <v>4</v>
      </c>
      <c r="B5" s="34">
        <v>597</v>
      </c>
      <c r="C5" s="35">
        <v>624</v>
      </c>
      <c r="D5" s="35">
        <v>9</v>
      </c>
      <c r="E5" s="35">
        <v>0</v>
      </c>
      <c r="F5" s="35">
        <v>0</v>
      </c>
      <c r="G5" s="36">
        <v>0</v>
      </c>
      <c r="H5" s="35">
        <v>0</v>
      </c>
      <c r="I5" s="37">
        <v>0</v>
      </c>
    </row>
    <row r="6" spans="1:9" ht="14.5">
      <c r="A6" s="73" t="s">
        <v>5</v>
      </c>
      <c r="B6" s="34">
        <v>601</v>
      </c>
      <c r="C6" s="35">
        <v>601</v>
      </c>
      <c r="D6" s="35">
        <v>118</v>
      </c>
      <c r="E6" s="35">
        <v>52</v>
      </c>
      <c r="F6" s="35">
        <v>0</v>
      </c>
      <c r="G6" s="36">
        <v>586</v>
      </c>
      <c r="H6" s="35">
        <v>0</v>
      </c>
      <c r="I6" s="37">
        <v>0</v>
      </c>
    </row>
    <row r="7" spans="1:9" ht="14.5">
      <c r="A7" s="73" t="s">
        <v>6</v>
      </c>
      <c r="B7" s="34">
        <v>1111</v>
      </c>
      <c r="C7" s="35">
        <v>933</v>
      </c>
      <c r="D7" s="35">
        <v>509</v>
      </c>
      <c r="E7" s="35">
        <v>0</v>
      </c>
      <c r="F7" s="35">
        <v>0</v>
      </c>
      <c r="G7" s="36">
        <v>320</v>
      </c>
      <c r="H7" s="35">
        <v>0</v>
      </c>
      <c r="I7" s="37">
        <v>0</v>
      </c>
    </row>
    <row r="8" spans="1:9" ht="14.5">
      <c r="A8" s="73" t="s">
        <v>7</v>
      </c>
      <c r="B8" s="34">
        <v>505</v>
      </c>
      <c r="C8" s="35">
        <v>505</v>
      </c>
      <c r="D8" s="35">
        <v>0</v>
      </c>
      <c r="E8" s="35">
        <v>0</v>
      </c>
      <c r="F8" s="35">
        <v>0</v>
      </c>
      <c r="G8" s="36">
        <v>0</v>
      </c>
      <c r="H8" s="35">
        <v>0</v>
      </c>
      <c r="I8" s="37">
        <v>0</v>
      </c>
    </row>
    <row r="9" spans="1:9" ht="14.5">
      <c r="A9" s="73" t="s">
        <v>8</v>
      </c>
      <c r="B9" s="34">
        <v>925</v>
      </c>
      <c r="C9" s="35">
        <v>940</v>
      </c>
      <c r="D9" s="35">
        <v>352</v>
      </c>
      <c r="E9" s="35">
        <v>149</v>
      </c>
      <c r="F9" s="35">
        <v>0</v>
      </c>
      <c r="G9" s="36">
        <v>234</v>
      </c>
      <c r="H9" s="35">
        <v>0</v>
      </c>
      <c r="I9" s="37">
        <v>0</v>
      </c>
    </row>
    <row r="10" spans="1:9" ht="14.5">
      <c r="A10" s="73" t="s">
        <v>9</v>
      </c>
      <c r="B10" s="34">
        <v>376</v>
      </c>
      <c r="C10" s="35">
        <v>420</v>
      </c>
      <c r="D10" s="35">
        <v>99</v>
      </c>
      <c r="E10" s="35">
        <v>0</v>
      </c>
      <c r="F10" s="35">
        <v>0</v>
      </c>
      <c r="G10" s="36">
        <v>279</v>
      </c>
      <c r="H10" s="35">
        <v>279</v>
      </c>
      <c r="I10" s="37">
        <v>0</v>
      </c>
    </row>
    <row r="11" spans="1:9" ht="14.5">
      <c r="A11" s="73" t="s">
        <v>10</v>
      </c>
      <c r="B11" s="34">
        <v>525</v>
      </c>
      <c r="C11" s="35">
        <v>525</v>
      </c>
      <c r="D11" s="35">
        <v>315</v>
      </c>
      <c r="E11" s="35">
        <v>165</v>
      </c>
      <c r="F11" s="35">
        <v>0</v>
      </c>
      <c r="G11" s="36">
        <v>315</v>
      </c>
      <c r="H11" s="35">
        <v>10</v>
      </c>
      <c r="I11" s="37">
        <v>0</v>
      </c>
    </row>
    <row r="12" spans="1:9" ht="14.5">
      <c r="A12" s="73" t="s">
        <v>11</v>
      </c>
      <c r="B12" s="34">
        <v>296</v>
      </c>
      <c r="C12" s="35">
        <v>296</v>
      </c>
      <c r="D12" s="35">
        <v>104</v>
      </c>
      <c r="E12" s="35">
        <v>0</v>
      </c>
      <c r="F12" s="35">
        <v>0</v>
      </c>
      <c r="G12" s="36">
        <v>124</v>
      </c>
      <c r="H12" s="35">
        <v>0</v>
      </c>
      <c r="I12" s="37">
        <v>0</v>
      </c>
    </row>
    <row r="13" spans="1:9" ht="14.5">
      <c r="A13" s="73" t="s">
        <v>12</v>
      </c>
      <c r="B13" s="34">
        <v>988</v>
      </c>
      <c r="C13" s="35">
        <v>1179</v>
      </c>
      <c r="D13" s="35">
        <v>0</v>
      </c>
      <c r="E13" s="35">
        <v>0</v>
      </c>
      <c r="F13" s="35">
        <v>0</v>
      </c>
      <c r="G13" s="36">
        <v>0</v>
      </c>
      <c r="H13" s="35">
        <v>0</v>
      </c>
      <c r="I13" s="37">
        <v>0</v>
      </c>
    </row>
    <row r="14" spans="1:9" ht="14.5">
      <c r="A14" s="73" t="s">
        <v>13</v>
      </c>
      <c r="B14" s="34">
        <v>141</v>
      </c>
      <c r="C14" s="35">
        <v>151</v>
      </c>
      <c r="D14" s="35">
        <v>43</v>
      </c>
      <c r="E14" s="35">
        <v>1</v>
      </c>
      <c r="F14" s="35">
        <v>0</v>
      </c>
      <c r="G14" s="36">
        <v>0</v>
      </c>
      <c r="H14" s="35">
        <v>0</v>
      </c>
      <c r="I14" s="37">
        <v>0</v>
      </c>
    </row>
    <row r="15" spans="1:9" ht="14.5">
      <c r="A15" s="73" t="s">
        <v>14</v>
      </c>
      <c r="B15" s="34">
        <v>36</v>
      </c>
      <c r="C15" s="35">
        <v>40</v>
      </c>
      <c r="D15" s="35">
        <v>3</v>
      </c>
      <c r="E15" s="35">
        <v>0</v>
      </c>
      <c r="F15" s="35">
        <v>0</v>
      </c>
      <c r="G15" s="36">
        <v>0</v>
      </c>
      <c r="H15" s="35">
        <v>0</v>
      </c>
      <c r="I15" s="37">
        <v>0</v>
      </c>
    </row>
    <row r="16" spans="1:9" ht="14.5">
      <c r="A16" s="73" t="s">
        <v>15</v>
      </c>
      <c r="B16" s="34">
        <v>200</v>
      </c>
      <c r="C16" s="35">
        <v>200</v>
      </c>
      <c r="D16" s="35">
        <v>0</v>
      </c>
      <c r="E16" s="35">
        <v>0</v>
      </c>
      <c r="F16" s="35">
        <v>0</v>
      </c>
      <c r="G16" s="36">
        <v>0</v>
      </c>
      <c r="H16" s="35">
        <v>0</v>
      </c>
      <c r="I16" s="37">
        <v>0</v>
      </c>
    </row>
    <row r="17" spans="1:9" ht="14.5">
      <c r="A17" s="73" t="s">
        <v>16</v>
      </c>
      <c r="B17" s="34">
        <v>245</v>
      </c>
      <c r="C17" s="35">
        <v>245</v>
      </c>
      <c r="D17" s="35">
        <v>0</v>
      </c>
      <c r="E17" s="35">
        <v>0</v>
      </c>
      <c r="F17" s="35">
        <v>0</v>
      </c>
      <c r="G17" s="36">
        <v>0</v>
      </c>
      <c r="H17" s="35">
        <v>0</v>
      </c>
      <c r="I17" s="37">
        <v>0</v>
      </c>
    </row>
    <row r="18" spans="1:9" ht="14.5">
      <c r="A18" s="73" t="s">
        <v>17</v>
      </c>
      <c r="B18" s="34">
        <v>159</v>
      </c>
      <c r="C18" s="35">
        <v>313</v>
      </c>
      <c r="D18" s="35">
        <v>114</v>
      </c>
      <c r="E18" s="35">
        <v>1</v>
      </c>
      <c r="F18" s="35">
        <v>0</v>
      </c>
      <c r="G18" s="36">
        <v>0</v>
      </c>
      <c r="H18" s="35">
        <v>0</v>
      </c>
      <c r="I18" s="37">
        <v>0</v>
      </c>
    </row>
    <row r="19" spans="1:9" ht="14.5">
      <c r="A19" s="73" t="s">
        <v>18</v>
      </c>
      <c r="B19" s="34">
        <v>172</v>
      </c>
      <c r="C19" s="35">
        <v>194</v>
      </c>
      <c r="D19" s="35">
        <v>172</v>
      </c>
      <c r="E19" s="35">
        <v>0</v>
      </c>
      <c r="F19" s="35">
        <v>0</v>
      </c>
      <c r="G19" s="36">
        <v>0</v>
      </c>
      <c r="H19" s="35">
        <v>0</v>
      </c>
      <c r="I19" s="37">
        <v>0</v>
      </c>
    </row>
    <row r="20" spans="1:9" ht="14.5">
      <c r="A20" s="73" t="s">
        <v>19</v>
      </c>
      <c r="B20" s="34">
        <v>510</v>
      </c>
      <c r="C20" s="35">
        <v>508</v>
      </c>
      <c r="D20" s="35">
        <v>6</v>
      </c>
      <c r="E20" s="35">
        <v>0</v>
      </c>
      <c r="F20" s="35">
        <v>0</v>
      </c>
      <c r="G20" s="36">
        <v>0</v>
      </c>
      <c r="H20" s="35">
        <v>0</v>
      </c>
      <c r="I20" s="37">
        <v>0</v>
      </c>
    </row>
    <row r="21" spans="1:9" ht="14.5">
      <c r="A21" s="73" t="s">
        <v>20</v>
      </c>
      <c r="B21" s="34">
        <v>70</v>
      </c>
      <c r="C21" s="35">
        <v>70</v>
      </c>
      <c r="D21" s="35">
        <v>69</v>
      </c>
      <c r="E21" s="35">
        <v>0</v>
      </c>
      <c r="F21" s="35">
        <v>0</v>
      </c>
      <c r="G21" s="36">
        <v>0</v>
      </c>
      <c r="H21" s="35">
        <v>0</v>
      </c>
      <c r="I21" s="37">
        <v>0</v>
      </c>
    </row>
    <row r="22" spans="1:9" ht="14.5">
      <c r="A22" s="73" t="s">
        <v>21</v>
      </c>
      <c r="B22" s="34">
        <v>544</v>
      </c>
      <c r="C22" s="35">
        <v>546</v>
      </c>
      <c r="D22" s="35">
        <v>27</v>
      </c>
      <c r="E22" s="35">
        <v>1</v>
      </c>
      <c r="F22" s="35">
        <v>0</v>
      </c>
      <c r="G22" s="36">
        <v>163</v>
      </c>
      <c r="H22" s="35">
        <v>0</v>
      </c>
      <c r="I22" s="37">
        <v>0</v>
      </c>
    </row>
    <row r="23" spans="1:9" ht="14.5">
      <c r="A23" s="73" t="s">
        <v>22</v>
      </c>
      <c r="B23" s="34">
        <v>331</v>
      </c>
      <c r="C23" s="35">
        <v>335</v>
      </c>
      <c r="D23" s="35">
        <v>39</v>
      </c>
      <c r="E23" s="35">
        <v>37</v>
      </c>
      <c r="F23" s="35">
        <v>0</v>
      </c>
      <c r="G23" s="36">
        <v>13</v>
      </c>
      <c r="H23" s="35">
        <v>13</v>
      </c>
      <c r="I23" s="37">
        <v>0</v>
      </c>
    </row>
    <row r="24" spans="1:9" ht="14.5">
      <c r="A24" s="73" t="s">
        <v>23</v>
      </c>
      <c r="B24" s="34">
        <v>99</v>
      </c>
      <c r="C24" s="35">
        <v>116</v>
      </c>
      <c r="D24" s="35">
        <v>73</v>
      </c>
      <c r="E24" s="35">
        <v>56</v>
      </c>
      <c r="F24" s="35">
        <v>0</v>
      </c>
      <c r="G24" s="36">
        <v>0</v>
      </c>
      <c r="H24" s="35">
        <v>0</v>
      </c>
      <c r="I24" s="37">
        <v>0</v>
      </c>
    </row>
    <row r="25" spans="1:9" ht="14.5">
      <c r="A25" s="73" t="s">
        <v>24</v>
      </c>
      <c r="B25" s="34">
        <v>321</v>
      </c>
      <c r="C25" s="35">
        <v>376</v>
      </c>
      <c r="D25" s="35">
        <v>173</v>
      </c>
      <c r="E25" s="35">
        <v>173</v>
      </c>
      <c r="F25" s="35">
        <v>0</v>
      </c>
      <c r="G25" s="36">
        <v>0</v>
      </c>
      <c r="H25" s="35">
        <v>0</v>
      </c>
      <c r="I25" s="37">
        <v>0</v>
      </c>
    </row>
    <row r="26" spans="1:9" ht="14.5">
      <c r="A26" s="73" t="s">
        <v>25</v>
      </c>
      <c r="B26" s="34">
        <v>372</v>
      </c>
      <c r="C26" s="35">
        <v>372</v>
      </c>
      <c r="D26" s="35">
        <v>165</v>
      </c>
      <c r="E26" s="35">
        <v>15</v>
      </c>
      <c r="F26" s="35">
        <v>0</v>
      </c>
      <c r="G26" s="36">
        <v>0</v>
      </c>
      <c r="H26" s="35">
        <v>0</v>
      </c>
      <c r="I26" s="37">
        <v>0</v>
      </c>
    </row>
    <row r="27" spans="1:9" ht="14.5">
      <c r="A27" s="73" t="s">
        <v>26</v>
      </c>
      <c r="B27" s="34">
        <v>831</v>
      </c>
      <c r="C27" s="35">
        <v>998</v>
      </c>
      <c r="D27" s="35">
        <v>167</v>
      </c>
      <c r="E27" s="35">
        <v>0</v>
      </c>
      <c r="F27" s="35">
        <v>0</v>
      </c>
      <c r="G27" s="36">
        <v>0</v>
      </c>
      <c r="H27" s="35">
        <v>0</v>
      </c>
      <c r="I27" s="37">
        <v>0</v>
      </c>
    </row>
    <row r="28" spans="1:9" ht="14.5">
      <c r="A28" s="73" t="s">
        <v>27</v>
      </c>
      <c r="B28" s="34">
        <v>1100</v>
      </c>
      <c r="C28" s="35">
        <v>1101</v>
      </c>
      <c r="D28" s="35">
        <v>34</v>
      </c>
      <c r="E28" s="35">
        <v>0</v>
      </c>
      <c r="F28" s="35">
        <v>0</v>
      </c>
      <c r="G28" s="36">
        <v>0</v>
      </c>
      <c r="H28" s="35">
        <v>0</v>
      </c>
      <c r="I28" s="37">
        <v>0</v>
      </c>
    </row>
    <row r="29" spans="1:9" ht="14.5">
      <c r="A29" s="73" t="s">
        <v>28</v>
      </c>
      <c r="B29" s="34">
        <v>667</v>
      </c>
      <c r="C29" s="35">
        <v>667</v>
      </c>
      <c r="D29" s="35">
        <v>0</v>
      </c>
      <c r="E29" s="35">
        <v>0</v>
      </c>
      <c r="F29" s="35">
        <v>0</v>
      </c>
      <c r="G29" s="36">
        <v>0</v>
      </c>
      <c r="H29" s="35">
        <v>0</v>
      </c>
      <c r="I29" s="37">
        <v>0</v>
      </c>
    </row>
    <row r="30" spans="1:9" ht="14.5">
      <c r="A30" s="73" t="s">
        <v>29</v>
      </c>
      <c r="B30" s="34">
        <v>497</v>
      </c>
      <c r="C30" s="35">
        <v>385</v>
      </c>
      <c r="D30" s="35">
        <v>1</v>
      </c>
      <c r="E30" s="35">
        <v>1</v>
      </c>
      <c r="F30" s="35">
        <v>0</v>
      </c>
      <c r="G30" s="36">
        <v>0</v>
      </c>
      <c r="H30" s="35">
        <v>0</v>
      </c>
      <c r="I30" s="37">
        <v>0</v>
      </c>
    </row>
    <row r="31" spans="1:9" ht="14.5">
      <c r="A31" s="73" t="s">
        <v>30</v>
      </c>
      <c r="B31" s="34">
        <v>978</v>
      </c>
      <c r="C31" s="35">
        <v>879</v>
      </c>
      <c r="D31" s="35">
        <v>16</v>
      </c>
      <c r="E31" s="35">
        <v>0</v>
      </c>
      <c r="F31" s="35">
        <v>0</v>
      </c>
      <c r="G31" s="36">
        <v>0</v>
      </c>
      <c r="H31" s="35">
        <v>0</v>
      </c>
      <c r="I31" s="37">
        <v>0</v>
      </c>
    </row>
    <row r="32" spans="1:9" ht="14.5">
      <c r="A32" s="73" t="s">
        <v>31</v>
      </c>
      <c r="B32" s="34">
        <v>574</v>
      </c>
      <c r="C32" s="35">
        <v>673</v>
      </c>
      <c r="D32" s="35">
        <v>21</v>
      </c>
      <c r="E32" s="35">
        <v>7</v>
      </c>
      <c r="F32" s="35">
        <v>0</v>
      </c>
      <c r="G32" s="36">
        <v>220</v>
      </c>
      <c r="H32" s="35">
        <v>0</v>
      </c>
      <c r="I32" s="37">
        <v>0</v>
      </c>
    </row>
    <row r="33" spans="1:9" ht="14.5">
      <c r="A33" s="74" t="s">
        <v>32</v>
      </c>
      <c r="B33" s="13"/>
      <c r="C33" s="35"/>
      <c r="D33" s="35"/>
      <c r="E33" s="35"/>
      <c r="F33" s="35"/>
      <c r="G33" s="36"/>
      <c r="H33" s="35"/>
      <c r="I33" s="37"/>
    </row>
    <row r="34" spans="1:9" ht="14.5">
      <c r="A34" s="73" t="s">
        <v>44</v>
      </c>
      <c r="B34" s="34">
        <v>411</v>
      </c>
      <c r="C34" s="35">
        <v>671</v>
      </c>
      <c r="D34" s="35">
        <v>245</v>
      </c>
      <c r="E34" s="35">
        <v>0</v>
      </c>
      <c r="F34" s="35">
        <v>0</v>
      </c>
      <c r="G34" s="36">
        <v>0</v>
      </c>
      <c r="H34" s="35">
        <v>0</v>
      </c>
      <c r="I34" s="37">
        <v>0</v>
      </c>
    </row>
    <row r="35" spans="1:9" ht="14.5">
      <c r="A35" s="73" t="s">
        <v>45</v>
      </c>
      <c r="B35" s="34">
        <v>2576</v>
      </c>
      <c r="C35" s="35">
        <v>3551</v>
      </c>
      <c r="D35" s="35">
        <v>1061</v>
      </c>
      <c r="E35" s="35">
        <v>955</v>
      </c>
      <c r="F35" s="35">
        <v>3</v>
      </c>
      <c r="G35" s="36">
        <v>16</v>
      </c>
      <c r="H35" s="35">
        <v>0</v>
      </c>
      <c r="I35" s="37">
        <v>0</v>
      </c>
    </row>
    <row r="36" spans="1:9" ht="14.5">
      <c r="A36" s="73" t="s">
        <v>46</v>
      </c>
      <c r="B36" s="34">
        <v>198</v>
      </c>
      <c r="C36" s="35">
        <v>218</v>
      </c>
      <c r="D36" s="35">
        <v>49</v>
      </c>
      <c r="E36" s="35">
        <v>12</v>
      </c>
      <c r="F36" s="35">
        <v>0</v>
      </c>
      <c r="G36" s="36">
        <v>0</v>
      </c>
      <c r="H36" s="35">
        <v>0</v>
      </c>
      <c r="I36" s="37">
        <v>0</v>
      </c>
    </row>
    <row r="37" spans="1:9" ht="14.5">
      <c r="A37" s="73" t="s">
        <v>47</v>
      </c>
      <c r="B37" s="34">
        <v>413</v>
      </c>
      <c r="C37" s="35">
        <v>537</v>
      </c>
      <c r="D37" s="35">
        <v>301</v>
      </c>
      <c r="E37" s="35">
        <v>301</v>
      </c>
      <c r="F37" s="35">
        <v>0</v>
      </c>
      <c r="G37" s="36">
        <v>0</v>
      </c>
      <c r="H37" s="35">
        <v>0</v>
      </c>
      <c r="I37" s="37">
        <v>0</v>
      </c>
    </row>
    <row r="38" spans="1:9" ht="14.5">
      <c r="A38" s="73" t="s">
        <v>48</v>
      </c>
      <c r="B38" s="34">
        <v>450</v>
      </c>
      <c r="C38" s="35">
        <v>450</v>
      </c>
      <c r="D38" s="35">
        <v>0</v>
      </c>
      <c r="E38" s="35">
        <v>0</v>
      </c>
      <c r="F38" s="35">
        <v>0</v>
      </c>
      <c r="G38" s="36">
        <v>0</v>
      </c>
      <c r="H38" s="35">
        <v>0</v>
      </c>
      <c r="I38" s="37">
        <v>0</v>
      </c>
    </row>
    <row r="39" spans="1:9" ht="15" thickBot="1">
      <c r="A39" s="75" t="s">
        <v>34</v>
      </c>
      <c r="B39" s="46">
        <f t="shared" ref="B39:I39" si="0">SUM(B4:B38)</f>
        <v>18001</v>
      </c>
      <c r="C39" s="47">
        <f t="shared" si="0"/>
        <v>19801</v>
      </c>
      <c r="D39" s="47">
        <f t="shared" si="0"/>
        <v>4306</v>
      </c>
      <c r="E39" s="47">
        <f t="shared" si="0"/>
        <v>1930</v>
      </c>
      <c r="F39" s="50">
        <f t="shared" si="0"/>
        <v>3</v>
      </c>
      <c r="G39" s="47">
        <f t="shared" si="0"/>
        <v>2276</v>
      </c>
      <c r="H39" s="47">
        <f t="shared" si="0"/>
        <v>308</v>
      </c>
      <c r="I39" s="49">
        <f t="shared" si="0"/>
        <v>0</v>
      </c>
    </row>
  </sheetData>
  <mergeCells count="3">
    <mergeCell ref="B1:I1"/>
    <mergeCell ref="B2:F2"/>
    <mergeCell ref="G2:I2"/>
  </mergeCell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55" zoomScaleNormal="55" workbookViewId="0">
      <selection activeCell="D31" sqref="D31"/>
    </sheetView>
  </sheetViews>
  <sheetFormatPr defaultRowHeight="12.5"/>
  <cols>
    <col min="1" max="1" width="23.7265625" customWidth="1"/>
    <col min="2" max="11" width="20.7265625" customWidth="1"/>
  </cols>
  <sheetData>
    <row r="1" spans="1:9" ht="15" thickBot="1">
      <c r="A1" s="81"/>
      <c r="B1" s="204" t="s">
        <v>52</v>
      </c>
      <c r="C1" s="205"/>
      <c r="D1" s="205"/>
      <c r="E1" s="205"/>
      <c r="F1" s="205"/>
      <c r="G1" s="205"/>
      <c r="H1" s="205"/>
      <c r="I1" s="206"/>
    </row>
    <row r="2" spans="1:9" ht="14.5">
      <c r="A2" s="89"/>
      <c r="B2" s="210" t="s">
        <v>0</v>
      </c>
      <c r="C2" s="210"/>
      <c r="D2" s="210"/>
      <c r="E2" s="210"/>
      <c r="F2" s="213"/>
      <c r="G2" s="209" t="s">
        <v>1</v>
      </c>
      <c r="H2" s="210"/>
      <c r="I2" s="211"/>
    </row>
    <row r="3" spans="1:9" ht="72.5">
      <c r="A3" s="74" t="s">
        <v>2</v>
      </c>
      <c r="B3" s="84" t="s">
        <v>42</v>
      </c>
      <c r="C3" s="84" t="s">
        <v>36</v>
      </c>
      <c r="D3" s="84" t="s">
        <v>35</v>
      </c>
      <c r="E3" s="84" t="s">
        <v>53</v>
      </c>
      <c r="F3" s="85" t="s">
        <v>37</v>
      </c>
      <c r="G3" s="84" t="s">
        <v>38</v>
      </c>
      <c r="H3" s="84" t="s">
        <v>39</v>
      </c>
      <c r="I3" s="86" t="s">
        <v>37</v>
      </c>
    </row>
    <row r="4" spans="1:9" ht="14.5">
      <c r="A4" s="73" t="s">
        <v>3</v>
      </c>
      <c r="B4" s="34">
        <v>204</v>
      </c>
      <c r="C4" s="35">
        <v>253</v>
      </c>
      <c r="D4" s="35">
        <v>12</v>
      </c>
      <c r="E4" s="35">
        <v>9</v>
      </c>
      <c r="F4" s="35">
        <v>0</v>
      </c>
      <c r="G4" s="36">
        <v>8</v>
      </c>
      <c r="H4" s="35">
        <v>0</v>
      </c>
      <c r="I4" s="37">
        <v>0</v>
      </c>
    </row>
    <row r="5" spans="1:9" ht="14.5">
      <c r="A5" s="73" t="s">
        <v>4</v>
      </c>
      <c r="B5" s="34">
        <v>663</v>
      </c>
      <c r="C5" s="35">
        <v>663</v>
      </c>
      <c r="D5" s="35">
        <v>40</v>
      </c>
      <c r="E5" s="35">
        <v>0</v>
      </c>
      <c r="F5" s="35">
        <v>0</v>
      </c>
      <c r="G5" s="36">
        <v>0</v>
      </c>
      <c r="H5" s="35">
        <v>0</v>
      </c>
      <c r="I5" s="37">
        <v>0</v>
      </c>
    </row>
    <row r="6" spans="1:9" ht="14.5">
      <c r="A6" s="73" t="s">
        <v>5</v>
      </c>
      <c r="B6" s="34">
        <v>450</v>
      </c>
      <c r="C6" s="35">
        <v>450</v>
      </c>
      <c r="D6" s="35">
        <v>75</v>
      </c>
      <c r="E6" s="35">
        <v>75</v>
      </c>
      <c r="F6" s="35">
        <v>0</v>
      </c>
      <c r="G6" s="36">
        <v>160</v>
      </c>
      <c r="H6" s="35">
        <v>0</v>
      </c>
      <c r="I6" s="37">
        <v>0</v>
      </c>
    </row>
    <row r="7" spans="1:9" ht="14.5">
      <c r="A7" s="73" t="s">
        <v>6</v>
      </c>
      <c r="B7" s="34">
        <v>1477</v>
      </c>
      <c r="C7" s="35">
        <v>1482</v>
      </c>
      <c r="D7" s="35">
        <v>488</v>
      </c>
      <c r="E7" s="35">
        <v>0</v>
      </c>
      <c r="F7" s="35">
        <v>0</v>
      </c>
      <c r="G7" s="36">
        <v>603</v>
      </c>
      <c r="H7" s="35">
        <v>10</v>
      </c>
      <c r="I7" s="37">
        <v>0</v>
      </c>
    </row>
    <row r="8" spans="1:9" ht="14.5">
      <c r="A8" s="73" t="s">
        <v>7</v>
      </c>
      <c r="B8" s="34">
        <v>568</v>
      </c>
      <c r="C8" s="35">
        <v>568</v>
      </c>
      <c r="D8" s="35">
        <v>0</v>
      </c>
      <c r="E8" s="35">
        <v>0</v>
      </c>
      <c r="F8" s="35">
        <v>0</v>
      </c>
      <c r="G8" s="36">
        <v>0</v>
      </c>
      <c r="H8" s="35">
        <v>0</v>
      </c>
      <c r="I8" s="37">
        <v>0</v>
      </c>
    </row>
    <row r="9" spans="1:9" ht="14.5">
      <c r="A9" s="73" t="s">
        <v>8</v>
      </c>
      <c r="B9" s="34">
        <v>796</v>
      </c>
      <c r="C9" s="35">
        <v>1072</v>
      </c>
      <c r="D9" s="35">
        <v>546</v>
      </c>
      <c r="E9" s="35">
        <v>1</v>
      </c>
      <c r="F9" s="35">
        <v>0</v>
      </c>
      <c r="G9" s="36">
        <v>117</v>
      </c>
      <c r="H9" s="35">
        <v>0</v>
      </c>
      <c r="I9" s="37">
        <v>0</v>
      </c>
    </row>
    <row r="10" spans="1:9" ht="14.5">
      <c r="A10" s="73" t="s">
        <v>9</v>
      </c>
      <c r="B10" s="34">
        <v>308</v>
      </c>
      <c r="C10" s="35">
        <v>370</v>
      </c>
      <c r="D10" s="35">
        <v>113</v>
      </c>
      <c r="E10" s="35">
        <v>0</v>
      </c>
      <c r="F10" s="35">
        <v>0</v>
      </c>
      <c r="G10" s="36">
        <v>258</v>
      </c>
      <c r="H10" s="35">
        <v>258</v>
      </c>
      <c r="I10" s="37">
        <v>0</v>
      </c>
    </row>
    <row r="11" spans="1:9" ht="14.5">
      <c r="A11" s="73" t="s">
        <v>10</v>
      </c>
      <c r="B11" s="34">
        <v>320</v>
      </c>
      <c r="C11" s="35">
        <v>320</v>
      </c>
      <c r="D11" s="35">
        <v>183</v>
      </c>
      <c r="E11" s="35">
        <v>0</v>
      </c>
      <c r="F11" s="35">
        <v>0</v>
      </c>
      <c r="G11" s="36">
        <v>0</v>
      </c>
      <c r="H11" s="35">
        <v>0</v>
      </c>
      <c r="I11" s="37">
        <v>0</v>
      </c>
    </row>
    <row r="12" spans="1:9" ht="14.5">
      <c r="A12" s="73" t="s">
        <v>11</v>
      </c>
      <c r="B12" s="34">
        <v>342</v>
      </c>
      <c r="C12" s="35">
        <v>342</v>
      </c>
      <c r="D12" s="35">
        <v>253</v>
      </c>
      <c r="E12" s="35">
        <v>0</v>
      </c>
      <c r="F12" s="35">
        <v>0</v>
      </c>
      <c r="G12" s="36">
        <v>239</v>
      </c>
      <c r="H12" s="35">
        <v>0</v>
      </c>
      <c r="I12" s="37">
        <v>0</v>
      </c>
    </row>
    <row r="13" spans="1:9" ht="14.5">
      <c r="A13" s="73" t="s">
        <v>12</v>
      </c>
      <c r="B13" s="34">
        <v>897</v>
      </c>
      <c r="C13" s="35">
        <v>1259</v>
      </c>
      <c r="D13" s="35">
        <v>324</v>
      </c>
      <c r="E13" s="35">
        <v>83</v>
      </c>
      <c r="F13" s="35">
        <v>0</v>
      </c>
      <c r="G13" s="36">
        <v>0</v>
      </c>
      <c r="H13" s="35">
        <v>0</v>
      </c>
      <c r="I13" s="37">
        <v>0</v>
      </c>
    </row>
    <row r="14" spans="1:9" ht="14.5">
      <c r="A14" s="73" t="s">
        <v>13</v>
      </c>
      <c r="B14" s="34">
        <v>54</v>
      </c>
      <c r="C14" s="35">
        <v>85</v>
      </c>
      <c r="D14" s="35">
        <v>0</v>
      </c>
      <c r="E14" s="35">
        <v>0</v>
      </c>
      <c r="F14" s="35">
        <v>0</v>
      </c>
      <c r="G14" s="36">
        <v>0</v>
      </c>
      <c r="H14" s="35">
        <v>0</v>
      </c>
      <c r="I14" s="37">
        <v>0</v>
      </c>
    </row>
    <row r="15" spans="1:9" ht="14.5">
      <c r="A15" s="73" t="s">
        <v>14</v>
      </c>
      <c r="B15" s="34">
        <v>245</v>
      </c>
      <c r="C15" s="35">
        <v>288</v>
      </c>
      <c r="D15" s="35">
        <v>43</v>
      </c>
      <c r="E15" s="35">
        <v>0</v>
      </c>
      <c r="F15" s="35">
        <v>0</v>
      </c>
      <c r="G15" s="36">
        <v>0</v>
      </c>
      <c r="H15" s="35">
        <v>0</v>
      </c>
      <c r="I15" s="37">
        <v>0</v>
      </c>
    </row>
    <row r="16" spans="1:9" ht="14.5">
      <c r="A16" s="73" t="s">
        <v>15</v>
      </c>
      <c r="B16" s="34">
        <v>135</v>
      </c>
      <c r="C16" s="35">
        <v>135</v>
      </c>
      <c r="D16" s="35">
        <v>0</v>
      </c>
      <c r="E16" s="35">
        <v>1</v>
      </c>
      <c r="F16" s="35">
        <v>0</v>
      </c>
      <c r="G16" s="36">
        <v>0</v>
      </c>
      <c r="H16" s="35">
        <v>0</v>
      </c>
      <c r="I16" s="37">
        <v>0</v>
      </c>
    </row>
    <row r="17" spans="1:9" ht="14.5">
      <c r="A17" s="73" t="s">
        <v>16</v>
      </c>
      <c r="B17" s="34">
        <v>324</v>
      </c>
      <c r="C17" s="35">
        <v>324</v>
      </c>
      <c r="D17" s="35">
        <v>55</v>
      </c>
      <c r="E17" s="35">
        <v>0</v>
      </c>
      <c r="F17" s="35">
        <v>0</v>
      </c>
      <c r="G17" s="36">
        <v>0</v>
      </c>
      <c r="H17" s="35">
        <v>0</v>
      </c>
      <c r="I17" s="37">
        <v>0</v>
      </c>
    </row>
    <row r="18" spans="1:9" ht="14.5">
      <c r="A18" s="73" t="s">
        <v>17</v>
      </c>
      <c r="B18" s="34">
        <v>124</v>
      </c>
      <c r="C18" s="35">
        <v>232</v>
      </c>
      <c r="D18" s="35">
        <v>109</v>
      </c>
      <c r="E18" s="35">
        <v>0</v>
      </c>
      <c r="F18" s="35">
        <v>0</v>
      </c>
      <c r="G18" s="36">
        <v>0</v>
      </c>
      <c r="H18" s="35">
        <v>0</v>
      </c>
      <c r="I18" s="37">
        <v>0</v>
      </c>
    </row>
    <row r="19" spans="1:9" ht="14.5">
      <c r="A19" s="73" t="s">
        <v>18</v>
      </c>
      <c r="B19" s="34">
        <v>244</v>
      </c>
      <c r="C19" s="35">
        <v>341</v>
      </c>
      <c r="D19" s="35">
        <v>28</v>
      </c>
      <c r="E19" s="35">
        <v>50</v>
      </c>
      <c r="F19" s="35">
        <v>1</v>
      </c>
      <c r="G19" s="36">
        <v>115</v>
      </c>
      <c r="H19" s="35">
        <v>91</v>
      </c>
      <c r="I19" s="37">
        <v>0</v>
      </c>
    </row>
    <row r="20" spans="1:9" ht="14.5">
      <c r="A20" s="73" t="s">
        <v>19</v>
      </c>
      <c r="B20" s="34">
        <v>813</v>
      </c>
      <c r="C20" s="35">
        <v>897</v>
      </c>
      <c r="D20" s="35">
        <v>4</v>
      </c>
      <c r="E20" s="35">
        <v>0</v>
      </c>
      <c r="F20" s="35">
        <v>0</v>
      </c>
      <c r="G20" s="36">
        <v>0</v>
      </c>
      <c r="H20" s="35">
        <v>0</v>
      </c>
      <c r="I20" s="37">
        <v>0</v>
      </c>
    </row>
    <row r="21" spans="1:9" ht="14.5">
      <c r="A21" s="73" t="s">
        <v>20</v>
      </c>
      <c r="B21" s="34">
        <v>183</v>
      </c>
      <c r="C21" s="35">
        <v>183</v>
      </c>
      <c r="D21" s="35">
        <v>0</v>
      </c>
      <c r="E21" s="35">
        <v>0</v>
      </c>
      <c r="F21" s="35">
        <v>0</v>
      </c>
      <c r="G21" s="36">
        <v>0</v>
      </c>
      <c r="H21" s="35">
        <v>0</v>
      </c>
      <c r="I21" s="37">
        <v>0</v>
      </c>
    </row>
    <row r="22" spans="1:9" ht="14.5">
      <c r="A22" s="73" t="s">
        <v>21</v>
      </c>
      <c r="B22" s="34">
        <v>594</v>
      </c>
      <c r="C22" s="35">
        <v>599</v>
      </c>
      <c r="D22" s="35">
        <v>1</v>
      </c>
      <c r="E22" s="35">
        <v>0</v>
      </c>
      <c r="F22" s="35">
        <v>0</v>
      </c>
      <c r="G22" s="36">
        <v>129</v>
      </c>
      <c r="H22" s="35">
        <v>0</v>
      </c>
      <c r="I22" s="37">
        <v>0</v>
      </c>
    </row>
    <row r="23" spans="1:9" ht="14.5">
      <c r="A23" s="73" t="s">
        <v>22</v>
      </c>
      <c r="B23" s="34">
        <v>424</v>
      </c>
      <c r="C23" s="35">
        <v>454</v>
      </c>
      <c r="D23" s="35">
        <v>52</v>
      </c>
      <c r="E23" s="35">
        <v>2</v>
      </c>
      <c r="F23" s="35">
        <v>0</v>
      </c>
      <c r="G23" s="36">
        <v>13</v>
      </c>
      <c r="H23" s="35">
        <v>13</v>
      </c>
      <c r="I23" s="37">
        <v>0</v>
      </c>
    </row>
    <row r="24" spans="1:9" ht="14.5">
      <c r="A24" s="73" t="s">
        <v>23</v>
      </c>
      <c r="B24" s="34">
        <v>86</v>
      </c>
      <c r="C24" s="35">
        <v>108</v>
      </c>
      <c r="D24" s="35">
        <v>54</v>
      </c>
      <c r="E24" s="35">
        <v>14</v>
      </c>
      <c r="F24" s="35">
        <v>0</v>
      </c>
      <c r="G24" s="36">
        <v>0</v>
      </c>
      <c r="H24" s="35">
        <v>0</v>
      </c>
      <c r="I24" s="37">
        <v>0</v>
      </c>
    </row>
    <row r="25" spans="1:9" ht="14.5">
      <c r="A25" s="73" t="s">
        <v>24</v>
      </c>
      <c r="B25" s="34">
        <v>951</v>
      </c>
      <c r="C25" s="35">
        <v>1089</v>
      </c>
      <c r="D25" s="35">
        <v>808</v>
      </c>
      <c r="E25" s="35">
        <v>80</v>
      </c>
      <c r="F25" s="35">
        <v>0</v>
      </c>
      <c r="G25" s="36">
        <v>0</v>
      </c>
      <c r="H25" s="35">
        <v>0</v>
      </c>
      <c r="I25" s="37">
        <v>0</v>
      </c>
    </row>
    <row r="26" spans="1:9" ht="14.5">
      <c r="A26" s="73" t="s">
        <v>25</v>
      </c>
      <c r="B26" s="34">
        <v>460</v>
      </c>
      <c r="C26" s="35">
        <v>460</v>
      </c>
      <c r="D26" s="35">
        <v>90</v>
      </c>
      <c r="E26" s="35">
        <v>0</v>
      </c>
      <c r="F26" s="35">
        <v>0</v>
      </c>
      <c r="G26" s="36">
        <v>0</v>
      </c>
      <c r="H26" s="35">
        <v>0</v>
      </c>
      <c r="I26" s="37">
        <v>0</v>
      </c>
    </row>
    <row r="27" spans="1:9" ht="14.5">
      <c r="A27" s="73" t="s">
        <v>26</v>
      </c>
      <c r="B27" s="34">
        <v>917</v>
      </c>
      <c r="C27" s="35">
        <v>1150</v>
      </c>
      <c r="D27" s="35">
        <v>233</v>
      </c>
      <c r="E27" s="35">
        <v>0</v>
      </c>
      <c r="F27" s="35">
        <v>0</v>
      </c>
      <c r="G27" s="36">
        <v>0</v>
      </c>
      <c r="H27" s="35">
        <v>0</v>
      </c>
      <c r="I27" s="37">
        <v>0</v>
      </c>
    </row>
    <row r="28" spans="1:9" ht="14.5">
      <c r="A28" s="73" t="s">
        <v>27</v>
      </c>
      <c r="B28" s="34">
        <v>666</v>
      </c>
      <c r="C28" s="35">
        <v>669</v>
      </c>
      <c r="D28" s="35">
        <v>58</v>
      </c>
      <c r="E28" s="35">
        <v>0</v>
      </c>
      <c r="F28" s="35">
        <v>0</v>
      </c>
      <c r="G28" s="36">
        <v>0</v>
      </c>
      <c r="H28" s="35">
        <v>0</v>
      </c>
      <c r="I28" s="37">
        <v>0</v>
      </c>
    </row>
    <row r="29" spans="1:9" ht="14.5">
      <c r="A29" s="73" t="s">
        <v>28</v>
      </c>
      <c r="B29" s="34">
        <v>596</v>
      </c>
      <c r="C29" s="35">
        <v>596</v>
      </c>
      <c r="D29" s="35">
        <v>0</v>
      </c>
      <c r="E29" s="35">
        <v>0</v>
      </c>
      <c r="F29" s="35">
        <v>0</v>
      </c>
      <c r="G29" s="36">
        <v>0</v>
      </c>
      <c r="H29" s="35">
        <v>0</v>
      </c>
      <c r="I29" s="37">
        <v>0</v>
      </c>
    </row>
    <row r="30" spans="1:9" ht="14.5">
      <c r="A30" s="73" t="s">
        <v>29</v>
      </c>
      <c r="B30" s="34">
        <v>391</v>
      </c>
      <c r="C30" s="35">
        <v>417</v>
      </c>
      <c r="D30" s="35">
        <v>34</v>
      </c>
      <c r="E30" s="35">
        <v>0</v>
      </c>
      <c r="F30" s="35">
        <v>0</v>
      </c>
      <c r="G30" s="36">
        <v>0</v>
      </c>
      <c r="H30" s="35">
        <v>0</v>
      </c>
      <c r="I30" s="37">
        <v>0</v>
      </c>
    </row>
    <row r="31" spans="1:9" ht="14.5">
      <c r="A31" s="73" t="s">
        <v>30</v>
      </c>
      <c r="B31" s="34">
        <v>972</v>
      </c>
      <c r="C31" s="35">
        <v>972</v>
      </c>
      <c r="D31" s="35">
        <v>31</v>
      </c>
      <c r="E31" s="35">
        <v>6</v>
      </c>
      <c r="F31" s="35">
        <v>0</v>
      </c>
      <c r="G31" s="36">
        <v>0</v>
      </c>
      <c r="H31" s="35">
        <v>0</v>
      </c>
      <c r="I31" s="37">
        <v>0</v>
      </c>
    </row>
    <row r="32" spans="1:9" ht="14.5">
      <c r="A32" s="73" t="s">
        <v>31</v>
      </c>
      <c r="B32" s="34">
        <v>1362</v>
      </c>
      <c r="C32" s="35">
        <v>1384</v>
      </c>
      <c r="D32" s="35">
        <v>28</v>
      </c>
      <c r="E32" s="35">
        <v>0</v>
      </c>
      <c r="F32" s="35">
        <v>0</v>
      </c>
      <c r="G32" s="36">
        <v>317</v>
      </c>
      <c r="H32" s="35">
        <v>0</v>
      </c>
      <c r="I32" s="37">
        <v>0</v>
      </c>
    </row>
    <row r="33" spans="1:9" ht="14.5">
      <c r="A33" s="74" t="s">
        <v>32</v>
      </c>
      <c r="B33" s="61"/>
      <c r="C33" s="35"/>
      <c r="D33" s="35"/>
      <c r="E33" s="35"/>
      <c r="F33" s="35"/>
      <c r="G33" s="36"/>
      <c r="H33" s="35"/>
      <c r="I33" s="37"/>
    </row>
    <row r="34" spans="1:9" ht="14.5">
      <c r="A34" s="73" t="s">
        <v>44</v>
      </c>
      <c r="B34" s="34">
        <v>589</v>
      </c>
      <c r="C34" s="35">
        <v>804</v>
      </c>
      <c r="D34" s="35">
        <v>283</v>
      </c>
      <c r="E34" s="35">
        <v>0</v>
      </c>
      <c r="F34" s="35">
        <v>0</v>
      </c>
      <c r="G34" s="36">
        <v>0</v>
      </c>
      <c r="H34" s="35">
        <v>0</v>
      </c>
      <c r="I34" s="37">
        <v>0</v>
      </c>
    </row>
    <row r="35" spans="1:9" ht="14.5">
      <c r="A35" s="73" t="s">
        <v>45</v>
      </c>
      <c r="B35" s="34">
        <v>1312</v>
      </c>
      <c r="C35" s="35">
        <v>2310</v>
      </c>
      <c r="D35" s="35">
        <v>525</v>
      </c>
      <c r="E35" s="35">
        <v>397</v>
      </c>
      <c r="F35" s="35">
        <v>19</v>
      </c>
      <c r="G35" s="36">
        <v>24</v>
      </c>
      <c r="H35" s="35">
        <v>23</v>
      </c>
      <c r="I35" s="37">
        <v>0</v>
      </c>
    </row>
    <row r="36" spans="1:9" ht="14.5">
      <c r="A36" s="73" t="s">
        <v>46</v>
      </c>
      <c r="B36" s="34">
        <v>188</v>
      </c>
      <c r="C36" s="35">
        <v>188</v>
      </c>
      <c r="D36" s="35">
        <v>46</v>
      </c>
      <c r="E36" s="35">
        <v>8</v>
      </c>
      <c r="F36" s="35">
        <v>0</v>
      </c>
      <c r="G36" s="36">
        <v>0</v>
      </c>
      <c r="H36" s="35">
        <v>0</v>
      </c>
      <c r="I36" s="37">
        <v>0</v>
      </c>
    </row>
    <row r="37" spans="1:9" ht="14.5">
      <c r="A37" s="73" t="s">
        <v>47</v>
      </c>
      <c r="B37" s="34">
        <v>470</v>
      </c>
      <c r="C37" s="35">
        <v>577</v>
      </c>
      <c r="D37" s="35">
        <v>0</v>
      </c>
      <c r="E37" s="35">
        <v>33</v>
      </c>
      <c r="F37" s="35">
        <v>0</v>
      </c>
      <c r="G37" s="36">
        <v>0</v>
      </c>
      <c r="H37" s="35">
        <v>0</v>
      </c>
      <c r="I37" s="37">
        <v>0</v>
      </c>
    </row>
    <row r="38" spans="1:9" ht="14.5">
      <c r="A38" s="73" t="s">
        <v>48</v>
      </c>
      <c r="B38" s="34">
        <v>573</v>
      </c>
      <c r="C38" s="35">
        <v>573</v>
      </c>
      <c r="D38" s="35">
        <v>190</v>
      </c>
      <c r="E38" s="35">
        <v>70</v>
      </c>
      <c r="F38" s="35">
        <v>0</v>
      </c>
      <c r="G38" s="36">
        <v>0</v>
      </c>
      <c r="H38" s="35">
        <v>0</v>
      </c>
      <c r="I38" s="37">
        <v>0</v>
      </c>
    </row>
    <row r="39" spans="1:9" ht="15" thickBot="1">
      <c r="A39" s="75" t="s">
        <v>34</v>
      </c>
      <c r="B39" s="46">
        <v>18698</v>
      </c>
      <c r="C39" s="47">
        <v>21614</v>
      </c>
      <c r="D39" s="47">
        <v>4706</v>
      </c>
      <c r="E39" s="47">
        <v>829</v>
      </c>
      <c r="F39" s="50">
        <v>20</v>
      </c>
      <c r="G39" s="47">
        <v>1983</v>
      </c>
      <c r="H39" s="47">
        <v>395</v>
      </c>
      <c r="I39" s="49">
        <v>0</v>
      </c>
    </row>
  </sheetData>
  <mergeCells count="3">
    <mergeCell ref="B1:I1"/>
    <mergeCell ref="B2:F2"/>
    <mergeCell ref="G2:I2"/>
  </mergeCells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55" zoomScaleNormal="55" workbookViewId="0">
      <selection activeCell="I28" sqref="I28"/>
    </sheetView>
  </sheetViews>
  <sheetFormatPr defaultRowHeight="12.5"/>
  <cols>
    <col min="1" max="1" width="23.7265625" customWidth="1"/>
    <col min="2" max="15" width="20.7265625" customWidth="1"/>
  </cols>
  <sheetData>
    <row r="1" spans="1:9" ht="15" thickBot="1">
      <c r="A1" s="81"/>
      <c r="B1" s="205" t="s">
        <v>56</v>
      </c>
      <c r="C1" s="205"/>
      <c r="D1" s="205"/>
      <c r="E1" s="205"/>
      <c r="F1" s="205"/>
      <c r="G1" s="205"/>
      <c r="H1" s="205"/>
      <c r="I1" s="206"/>
    </row>
    <row r="2" spans="1:9" ht="14.5">
      <c r="A2" s="73"/>
      <c r="B2" s="210" t="s">
        <v>0</v>
      </c>
      <c r="C2" s="210"/>
      <c r="D2" s="210"/>
      <c r="E2" s="210"/>
      <c r="F2" s="213"/>
      <c r="G2" s="209" t="s">
        <v>1</v>
      </c>
      <c r="H2" s="210"/>
      <c r="I2" s="211"/>
    </row>
    <row r="3" spans="1:9" ht="73" thickBot="1">
      <c r="A3" s="82" t="s">
        <v>2</v>
      </c>
      <c r="B3" s="31" t="s">
        <v>42</v>
      </c>
      <c r="C3" s="31" t="s">
        <v>36</v>
      </c>
      <c r="D3" s="31" t="s">
        <v>35</v>
      </c>
      <c r="E3" s="31" t="s">
        <v>53</v>
      </c>
      <c r="F3" s="32" t="s">
        <v>37</v>
      </c>
      <c r="G3" s="31" t="s">
        <v>38</v>
      </c>
      <c r="H3" s="31" t="s">
        <v>39</v>
      </c>
      <c r="I3" s="33" t="s">
        <v>37</v>
      </c>
    </row>
    <row r="4" spans="1:9" ht="14.5">
      <c r="A4" s="73" t="s">
        <v>3</v>
      </c>
      <c r="B4" s="90">
        <v>163</v>
      </c>
      <c r="C4" s="91">
        <v>176</v>
      </c>
      <c r="D4" s="91">
        <v>17</v>
      </c>
      <c r="E4" s="91">
        <v>0</v>
      </c>
      <c r="F4" s="91">
        <v>0</v>
      </c>
      <c r="G4" s="92">
        <v>0</v>
      </c>
      <c r="H4" s="91">
        <v>0</v>
      </c>
      <c r="I4" s="93">
        <v>0</v>
      </c>
    </row>
    <row r="5" spans="1:9" ht="14.5">
      <c r="A5" s="73" t="s">
        <v>4</v>
      </c>
      <c r="B5" s="34">
        <v>548</v>
      </c>
      <c r="C5" s="35">
        <v>548</v>
      </c>
      <c r="D5" s="35">
        <v>58</v>
      </c>
      <c r="E5" s="35">
        <v>0</v>
      </c>
      <c r="F5" s="35">
        <v>0</v>
      </c>
      <c r="G5" s="36">
        <v>0</v>
      </c>
      <c r="H5" s="35">
        <v>0</v>
      </c>
      <c r="I5" s="37">
        <v>0</v>
      </c>
    </row>
    <row r="6" spans="1:9" ht="14.5">
      <c r="A6" s="73" t="s">
        <v>5</v>
      </c>
      <c r="B6" s="34">
        <v>355</v>
      </c>
      <c r="C6" s="35">
        <v>403</v>
      </c>
      <c r="D6" s="35">
        <v>311</v>
      </c>
      <c r="E6" s="35">
        <v>0</v>
      </c>
      <c r="F6" s="35">
        <v>0</v>
      </c>
      <c r="G6" s="36">
        <v>141</v>
      </c>
      <c r="H6" s="35">
        <v>0</v>
      </c>
      <c r="I6" s="37">
        <v>0</v>
      </c>
    </row>
    <row r="7" spans="1:9" ht="14.5">
      <c r="A7" s="73" t="s">
        <v>6</v>
      </c>
      <c r="B7" s="34">
        <v>1124</v>
      </c>
      <c r="C7" s="35">
        <v>1142</v>
      </c>
      <c r="D7" s="35">
        <v>557</v>
      </c>
      <c r="E7" s="35">
        <v>0</v>
      </c>
      <c r="F7" s="35">
        <v>0</v>
      </c>
      <c r="G7" s="36">
        <v>0</v>
      </c>
      <c r="H7" s="35">
        <v>0</v>
      </c>
      <c r="I7" s="37">
        <v>0</v>
      </c>
    </row>
    <row r="8" spans="1:9" ht="14.5">
      <c r="A8" s="73" t="s">
        <v>7</v>
      </c>
      <c r="B8" s="34">
        <v>563</v>
      </c>
      <c r="C8" s="35">
        <v>563</v>
      </c>
      <c r="D8" s="35">
        <v>0</v>
      </c>
      <c r="E8" s="35">
        <v>0</v>
      </c>
      <c r="F8" s="35">
        <v>0</v>
      </c>
      <c r="G8" s="36">
        <v>0</v>
      </c>
      <c r="H8" s="35">
        <v>0</v>
      </c>
      <c r="I8" s="37">
        <v>0</v>
      </c>
    </row>
    <row r="9" spans="1:9" ht="14.5">
      <c r="A9" s="73" t="s">
        <v>8</v>
      </c>
      <c r="B9" s="34">
        <v>340</v>
      </c>
      <c r="C9" s="35">
        <v>551</v>
      </c>
      <c r="D9" s="35">
        <v>284</v>
      </c>
      <c r="E9" s="35">
        <v>289</v>
      </c>
      <c r="F9" s="35">
        <v>0</v>
      </c>
      <c r="G9" s="36">
        <v>56</v>
      </c>
      <c r="H9" s="35">
        <v>0</v>
      </c>
      <c r="I9" s="37">
        <v>0</v>
      </c>
    </row>
    <row r="10" spans="1:9" ht="14.5">
      <c r="A10" s="73" t="s">
        <v>9</v>
      </c>
      <c r="B10" s="34">
        <v>262</v>
      </c>
      <c r="C10" s="35">
        <v>319</v>
      </c>
      <c r="D10" s="35">
        <v>67</v>
      </c>
      <c r="E10" s="35">
        <v>0</v>
      </c>
      <c r="F10" s="35">
        <v>0</v>
      </c>
      <c r="G10" s="36">
        <v>196</v>
      </c>
      <c r="H10" s="35">
        <v>196</v>
      </c>
      <c r="I10" s="37">
        <v>0</v>
      </c>
    </row>
    <row r="11" spans="1:9" ht="14.5">
      <c r="A11" s="73" t="s">
        <v>10</v>
      </c>
      <c r="B11" s="34">
        <v>182</v>
      </c>
      <c r="C11" s="35">
        <v>182</v>
      </c>
      <c r="D11" s="35">
        <v>140</v>
      </c>
      <c r="E11" s="35">
        <v>53</v>
      </c>
      <c r="F11" s="35">
        <v>0</v>
      </c>
      <c r="G11" s="36">
        <v>0</v>
      </c>
      <c r="H11" s="35">
        <v>0</v>
      </c>
      <c r="I11" s="37">
        <v>0</v>
      </c>
    </row>
    <row r="12" spans="1:9" ht="14.5">
      <c r="A12" s="73" t="s">
        <v>11</v>
      </c>
      <c r="B12" s="34">
        <v>286</v>
      </c>
      <c r="C12" s="35">
        <v>286</v>
      </c>
      <c r="D12" s="35">
        <v>228</v>
      </c>
      <c r="E12" s="35">
        <v>0</v>
      </c>
      <c r="F12" s="35">
        <v>0</v>
      </c>
      <c r="G12" s="36">
        <v>302</v>
      </c>
      <c r="H12" s="35">
        <v>0</v>
      </c>
      <c r="I12" s="37">
        <v>0</v>
      </c>
    </row>
    <row r="13" spans="1:9" ht="14.5">
      <c r="A13" s="73" t="s">
        <v>12</v>
      </c>
      <c r="B13" s="34">
        <v>545</v>
      </c>
      <c r="C13" s="35">
        <v>694</v>
      </c>
      <c r="D13" s="35">
        <v>277</v>
      </c>
      <c r="E13" s="35">
        <v>25</v>
      </c>
      <c r="F13" s="35">
        <v>0</v>
      </c>
      <c r="G13" s="36">
        <v>0</v>
      </c>
      <c r="H13" s="35">
        <v>0</v>
      </c>
      <c r="I13" s="37">
        <v>0</v>
      </c>
    </row>
    <row r="14" spans="1:9" ht="14.5">
      <c r="A14" s="73" t="s">
        <v>13</v>
      </c>
      <c r="B14" s="34">
        <v>268</v>
      </c>
      <c r="C14" s="35">
        <v>390</v>
      </c>
      <c r="D14" s="35">
        <v>47</v>
      </c>
      <c r="E14" s="35">
        <v>0</v>
      </c>
      <c r="F14" s="35">
        <v>0</v>
      </c>
      <c r="G14" s="36">
        <v>0</v>
      </c>
      <c r="H14" s="35">
        <v>0</v>
      </c>
      <c r="I14" s="37">
        <v>0</v>
      </c>
    </row>
    <row r="15" spans="1:9" ht="14.5">
      <c r="A15" s="73" t="s">
        <v>14</v>
      </c>
      <c r="B15" s="34">
        <v>263</v>
      </c>
      <c r="C15" s="35">
        <v>330</v>
      </c>
      <c r="D15" s="35">
        <v>67</v>
      </c>
      <c r="E15" s="35">
        <v>0</v>
      </c>
      <c r="F15" s="35">
        <v>0</v>
      </c>
      <c r="G15" s="36">
        <v>0</v>
      </c>
      <c r="H15" s="35">
        <v>0</v>
      </c>
      <c r="I15" s="37">
        <v>0</v>
      </c>
    </row>
    <row r="16" spans="1:9" ht="14.5">
      <c r="A16" s="73" t="s">
        <v>15</v>
      </c>
      <c r="B16" s="34">
        <v>222</v>
      </c>
      <c r="C16" s="35">
        <v>222</v>
      </c>
      <c r="D16" s="35">
        <v>20</v>
      </c>
      <c r="E16" s="35">
        <v>0</v>
      </c>
      <c r="F16" s="35">
        <v>0</v>
      </c>
      <c r="G16" s="36">
        <v>0</v>
      </c>
      <c r="H16" s="35">
        <v>0</v>
      </c>
      <c r="I16" s="37">
        <v>0</v>
      </c>
    </row>
    <row r="17" spans="1:9" ht="14.5">
      <c r="A17" s="73" t="s">
        <v>16</v>
      </c>
      <c r="B17" s="34">
        <v>197</v>
      </c>
      <c r="C17" s="35">
        <v>244</v>
      </c>
      <c r="D17" s="35">
        <v>97</v>
      </c>
      <c r="E17" s="35">
        <v>0</v>
      </c>
      <c r="F17" s="35">
        <v>0</v>
      </c>
      <c r="G17" s="36">
        <v>0</v>
      </c>
      <c r="H17" s="35">
        <v>0</v>
      </c>
      <c r="I17" s="37">
        <v>0</v>
      </c>
    </row>
    <row r="18" spans="1:9" ht="14.5">
      <c r="A18" s="73" t="s">
        <v>17</v>
      </c>
      <c r="B18" s="34">
        <v>57</v>
      </c>
      <c r="C18" s="35">
        <v>114</v>
      </c>
      <c r="D18" s="35">
        <v>52</v>
      </c>
      <c r="E18" s="35">
        <v>0</v>
      </c>
      <c r="F18" s="35">
        <v>0</v>
      </c>
      <c r="G18" s="36">
        <v>0</v>
      </c>
      <c r="H18" s="35">
        <v>0</v>
      </c>
      <c r="I18" s="37">
        <v>0</v>
      </c>
    </row>
    <row r="19" spans="1:9" ht="14.5">
      <c r="A19" s="73" t="s">
        <v>18</v>
      </c>
      <c r="B19" s="34">
        <v>415</v>
      </c>
      <c r="C19" s="35">
        <v>480</v>
      </c>
      <c r="D19" s="35">
        <v>404</v>
      </c>
      <c r="E19" s="35">
        <v>39</v>
      </c>
      <c r="F19" s="35">
        <v>0</v>
      </c>
      <c r="G19" s="36">
        <v>48</v>
      </c>
      <c r="H19" s="35">
        <v>48</v>
      </c>
      <c r="I19" s="37">
        <v>0</v>
      </c>
    </row>
    <row r="20" spans="1:9" ht="14.5">
      <c r="A20" s="73" t="s">
        <v>19</v>
      </c>
      <c r="B20" s="34">
        <v>628</v>
      </c>
      <c r="C20" s="35">
        <v>628</v>
      </c>
      <c r="D20" s="35">
        <v>10</v>
      </c>
      <c r="E20" s="35">
        <v>0</v>
      </c>
      <c r="F20" s="35">
        <v>0</v>
      </c>
      <c r="G20" s="36">
        <v>0</v>
      </c>
      <c r="H20" s="35">
        <v>0</v>
      </c>
      <c r="I20" s="37">
        <v>0</v>
      </c>
    </row>
    <row r="21" spans="1:9" ht="14.5">
      <c r="A21" s="73" t="s">
        <v>20</v>
      </c>
      <c r="B21" s="34">
        <v>138</v>
      </c>
      <c r="C21" s="35">
        <v>161</v>
      </c>
      <c r="D21" s="35">
        <v>10</v>
      </c>
      <c r="E21" s="35">
        <v>0</v>
      </c>
      <c r="F21" s="35">
        <v>0</v>
      </c>
      <c r="G21" s="36">
        <v>0</v>
      </c>
      <c r="H21" s="35">
        <v>0</v>
      </c>
      <c r="I21" s="37">
        <v>0</v>
      </c>
    </row>
    <row r="22" spans="1:9" ht="14.5">
      <c r="A22" s="73" t="s">
        <v>21</v>
      </c>
      <c r="B22" s="34">
        <v>406</v>
      </c>
      <c r="C22" s="35">
        <v>408</v>
      </c>
      <c r="D22" s="35">
        <v>20</v>
      </c>
      <c r="E22" s="35">
        <v>0</v>
      </c>
      <c r="F22" s="35">
        <v>0</v>
      </c>
      <c r="G22" s="36">
        <v>89</v>
      </c>
      <c r="H22" s="35">
        <v>0</v>
      </c>
      <c r="I22" s="37">
        <v>0</v>
      </c>
    </row>
    <row r="23" spans="1:9" ht="14.5">
      <c r="A23" s="73" t="s">
        <v>22</v>
      </c>
      <c r="B23" s="34">
        <v>416</v>
      </c>
      <c r="C23" s="35">
        <v>420</v>
      </c>
      <c r="D23" s="35">
        <v>58</v>
      </c>
      <c r="E23" s="35">
        <v>39</v>
      </c>
      <c r="F23" s="35">
        <v>0</v>
      </c>
      <c r="G23" s="36">
        <v>23</v>
      </c>
      <c r="H23" s="35">
        <v>23</v>
      </c>
      <c r="I23" s="37">
        <v>0</v>
      </c>
    </row>
    <row r="24" spans="1:9" ht="14.5">
      <c r="A24" s="73" t="s">
        <v>23</v>
      </c>
      <c r="B24" s="34">
        <v>75</v>
      </c>
      <c r="C24" s="35">
        <v>104</v>
      </c>
      <c r="D24" s="35">
        <v>76</v>
      </c>
      <c r="E24" s="35">
        <v>37</v>
      </c>
      <c r="F24" s="35">
        <v>0</v>
      </c>
      <c r="G24" s="36">
        <v>0</v>
      </c>
      <c r="H24" s="35">
        <v>0</v>
      </c>
      <c r="I24" s="37">
        <v>0</v>
      </c>
    </row>
    <row r="25" spans="1:9" ht="14.5">
      <c r="A25" s="73" t="s">
        <v>24</v>
      </c>
      <c r="B25" s="34">
        <v>317</v>
      </c>
      <c r="C25" s="35">
        <v>451</v>
      </c>
      <c r="D25" s="35">
        <v>291</v>
      </c>
      <c r="E25" s="35">
        <v>0</v>
      </c>
      <c r="F25" s="35">
        <v>0</v>
      </c>
      <c r="G25" s="36">
        <v>0</v>
      </c>
      <c r="H25" s="35">
        <v>0</v>
      </c>
      <c r="I25" s="37">
        <v>0</v>
      </c>
    </row>
    <row r="26" spans="1:9" ht="14.5">
      <c r="A26" s="73" t="s">
        <v>25</v>
      </c>
      <c r="B26" s="34">
        <v>952</v>
      </c>
      <c r="C26" s="35">
        <v>1219</v>
      </c>
      <c r="D26" s="35">
        <v>809</v>
      </c>
      <c r="E26" s="35">
        <v>605</v>
      </c>
      <c r="F26" s="35">
        <v>0</v>
      </c>
      <c r="G26" s="36">
        <v>0</v>
      </c>
      <c r="H26" s="35">
        <v>0</v>
      </c>
      <c r="I26" s="37">
        <v>0</v>
      </c>
    </row>
    <row r="27" spans="1:9" ht="14.5">
      <c r="A27" s="73" t="s">
        <v>26</v>
      </c>
      <c r="B27" s="34">
        <v>877</v>
      </c>
      <c r="C27" s="35">
        <v>962</v>
      </c>
      <c r="D27" s="35">
        <v>138</v>
      </c>
      <c r="E27" s="35">
        <v>0</v>
      </c>
      <c r="F27" s="35">
        <v>0</v>
      </c>
      <c r="G27" s="36">
        <v>0</v>
      </c>
      <c r="H27" s="35">
        <v>0</v>
      </c>
      <c r="I27" s="37">
        <v>0</v>
      </c>
    </row>
    <row r="28" spans="1:9" ht="14.5">
      <c r="A28" s="73" t="s">
        <v>27</v>
      </c>
      <c r="B28" s="34">
        <v>145</v>
      </c>
      <c r="C28" s="35">
        <v>153</v>
      </c>
      <c r="D28" s="35">
        <v>5</v>
      </c>
      <c r="E28" s="35">
        <v>0</v>
      </c>
      <c r="F28" s="35">
        <v>0</v>
      </c>
      <c r="G28" s="36">
        <v>16</v>
      </c>
      <c r="H28" s="35">
        <v>0</v>
      </c>
      <c r="I28" s="37">
        <v>0</v>
      </c>
    </row>
    <row r="29" spans="1:9" ht="14.5">
      <c r="A29" s="73" t="s">
        <v>28</v>
      </c>
      <c r="B29" s="34">
        <v>520</v>
      </c>
      <c r="C29" s="35">
        <v>520</v>
      </c>
      <c r="D29" s="35">
        <v>1</v>
      </c>
      <c r="E29" s="35">
        <v>0</v>
      </c>
      <c r="F29" s="35">
        <v>0</v>
      </c>
      <c r="G29" s="36">
        <v>0</v>
      </c>
      <c r="H29" s="35">
        <v>0</v>
      </c>
      <c r="I29" s="37">
        <v>0</v>
      </c>
    </row>
    <row r="30" spans="1:9" ht="14.5">
      <c r="A30" s="73" t="s">
        <v>29</v>
      </c>
      <c r="B30" s="34">
        <v>403</v>
      </c>
      <c r="C30" s="35">
        <v>417</v>
      </c>
      <c r="D30" s="35">
        <v>14</v>
      </c>
      <c r="E30" s="35">
        <v>6</v>
      </c>
      <c r="F30" s="35">
        <v>0</v>
      </c>
      <c r="G30" s="36">
        <v>0</v>
      </c>
      <c r="H30" s="35">
        <v>0</v>
      </c>
      <c r="I30" s="37">
        <v>0</v>
      </c>
    </row>
    <row r="31" spans="1:9" ht="14.5">
      <c r="A31" s="73" t="s">
        <v>30</v>
      </c>
      <c r="B31" s="34">
        <v>1044</v>
      </c>
      <c r="C31" s="35">
        <v>1044</v>
      </c>
      <c r="D31" s="35">
        <v>165</v>
      </c>
      <c r="E31" s="35">
        <v>0</v>
      </c>
      <c r="F31" s="35">
        <v>0</v>
      </c>
      <c r="G31" s="36">
        <v>0</v>
      </c>
      <c r="H31" s="35">
        <v>0</v>
      </c>
      <c r="I31" s="37">
        <v>0</v>
      </c>
    </row>
    <row r="32" spans="1:9" ht="14.5">
      <c r="A32" s="73" t="s">
        <v>31</v>
      </c>
      <c r="B32" s="34">
        <v>1167</v>
      </c>
      <c r="C32" s="35">
        <v>1167</v>
      </c>
      <c r="D32" s="35">
        <v>20</v>
      </c>
      <c r="E32" s="35">
        <v>4</v>
      </c>
      <c r="F32" s="35">
        <v>0</v>
      </c>
      <c r="G32" s="36">
        <v>153</v>
      </c>
      <c r="H32" s="35">
        <v>0</v>
      </c>
      <c r="I32" s="37">
        <v>0</v>
      </c>
    </row>
    <row r="33" spans="1:9" ht="14.5">
      <c r="A33" s="74" t="s">
        <v>32</v>
      </c>
      <c r="B33" s="61"/>
      <c r="C33" s="35"/>
      <c r="D33" s="35"/>
      <c r="E33" s="35"/>
      <c r="F33" s="35"/>
      <c r="G33" s="36"/>
      <c r="H33" s="35"/>
      <c r="I33" s="37"/>
    </row>
    <row r="34" spans="1:9" ht="14.5">
      <c r="A34" s="73" t="s">
        <v>44</v>
      </c>
      <c r="B34" s="34">
        <v>625</v>
      </c>
      <c r="C34" s="35">
        <v>835</v>
      </c>
      <c r="D34" s="35">
        <v>389</v>
      </c>
      <c r="E34" s="35">
        <v>389</v>
      </c>
      <c r="F34" s="35">
        <v>0</v>
      </c>
      <c r="G34" s="36">
        <v>0</v>
      </c>
      <c r="H34" s="35">
        <v>0</v>
      </c>
      <c r="I34" s="37">
        <v>0</v>
      </c>
    </row>
    <row r="35" spans="1:9" ht="14.5">
      <c r="A35" s="73" t="s">
        <v>45</v>
      </c>
      <c r="B35" s="34">
        <v>1868</v>
      </c>
      <c r="C35" s="35">
        <v>3053</v>
      </c>
      <c r="D35" s="35">
        <v>1017</v>
      </c>
      <c r="E35" s="35">
        <v>941</v>
      </c>
      <c r="F35" s="35">
        <v>8</v>
      </c>
      <c r="G35" s="36">
        <v>0</v>
      </c>
      <c r="H35" s="35">
        <v>0</v>
      </c>
      <c r="I35" s="37">
        <v>0</v>
      </c>
    </row>
    <row r="36" spans="1:9" ht="14.5">
      <c r="A36" s="73" t="s">
        <v>46</v>
      </c>
      <c r="B36" s="34">
        <v>374</v>
      </c>
      <c r="C36" s="35">
        <v>504</v>
      </c>
      <c r="D36" s="35">
        <v>181</v>
      </c>
      <c r="E36" s="35">
        <v>1</v>
      </c>
      <c r="F36" s="35">
        <v>0</v>
      </c>
      <c r="G36" s="36">
        <v>0</v>
      </c>
      <c r="H36" s="35">
        <v>0</v>
      </c>
      <c r="I36" s="37">
        <v>0</v>
      </c>
    </row>
    <row r="37" spans="1:9" ht="14.5">
      <c r="A37" s="73" t="s">
        <v>47</v>
      </c>
      <c r="B37" s="34">
        <v>460</v>
      </c>
      <c r="C37" s="35">
        <v>576</v>
      </c>
      <c r="D37" s="35">
        <v>310</v>
      </c>
      <c r="E37" s="35">
        <v>5</v>
      </c>
      <c r="F37" s="35">
        <v>0</v>
      </c>
      <c r="G37" s="36">
        <v>0</v>
      </c>
      <c r="H37" s="35">
        <v>0</v>
      </c>
      <c r="I37" s="37">
        <v>0</v>
      </c>
    </row>
    <row r="38" spans="1:9" ht="14.5">
      <c r="A38" s="73" t="s">
        <v>48</v>
      </c>
      <c r="B38" s="94">
        <v>554</v>
      </c>
      <c r="C38" s="95">
        <v>554</v>
      </c>
      <c r="D38" s="95">
        <v>144</v>
      </c>
      <c r="E38" s="95">
        <v>149</v>
      </c>
      <c r="F38" s="95">
        <v>0</v>
      </c>
      <c r="G38" s="36">
        <v>0</v>
      </c>
      <c r="H38" s="35">
        <v>0</v>
      </c>
      <c r="I38" s="37">
        <v>0</v>
      </c>
    </row>
    <row r="39" spans="1:9" ht="15" thickBot="1">
      <c r="A39" s="75" t="s">
        <v>34</v>
      </c>
      <c r="B39" s="46">
        <v>16759</v>
      </c>
      <c r="C39" s="47">
        <v>19820</v>
      </c>
      <c r="D39" s="47">
        <v>6284</v>
      </c>
      <c r="E39" s="47">
        <v>2582</v>
      </c>
      <c r="F39" s="50">
        <v>8</v>
      </c>
      <c r="G39" s="47">
        <v>1024</v>
      </c>
      <c r="H39" s="47">
        <v>267</v>
      </c>
      <c r="I39" s="49">
        <v>0</v>
      </c>
    </row>
  </sheetData>
  <mergeCells count="3">
    <mergeCell ref="B1:I1"/>
    <mergeCell ref="B2:F2"/>
    <mergeCell ref="G2:I2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55" zoomScaleNormal="55" workbookViewId="0">
      <selection activeCell="A41" sqref="A41"/>
    </sheetView>
  </sheetViews>
  <sheetFormatPr defaultRowHeight="12.5"/>
  <cols>
    <col min="1" max="1" width="23.7265625" customWidth="1"/>
    <col min="2" max="13" width="20.7265625" customWidth="1"/>
  </cols>
  <sheetData>
    <row r="1" spans="1:9" ht="15" thickBot="1">
      <c r="A1" s="81"/>
      <c r="B1" s="205" t="s">
        <v>57</v>
      </c>
      <c r="C1" s="205"/>
      <c r="D1" s="205"/>
      <c r="E1" s="205"/>
      <c r="F1" s="205"/>
      <c r="G1" s="205"/>
      <c r="H1" s="205"/>
      <c r="I1" s="206"/>
    </row>
    <row r="2" spans="1:9" ht="14.5">
      <c r="A2" s="73"/>
      <c r="B2" s="210" t="s">
        <v>0</v>
      </c>
      <c r="C2" s="210"/>
      <c r="D2" s="210"/>
      <c r="E2" s="210"/>
      <c r="F2" s="213"/>
      <c r="G2" s="209" t="s">
        <v>1</v>
      </c>
      <c r="H2" s="210"/>
      <c r="I2" s="211"/>
    </row>
    <row r="3" spans="1:9" ht="73" thickBot="1">
      <c r="A3" s="82" t="s">
        <v>2</v>
      </c>
      <c r="B3" s="31" t="s">
        <v>42</v>
      </c>
      <c r="C3" s="31" t="s">
        <v>36</v>
      </c>
      <c r="D3" s="31" t="s">
        <v>35</v>
      </c>
      <c r="E3" s="31" t="s">
        <v>53</v>
      </c>
      <c r="F3" s="32" t="s">
        <v>37</v>
      </c>
      <c r="G3" s="31" t="s">
        <v>38</v>
      </c>
      <c r="H3" s="31" t="s">
        <v>39</v>
      </c>
      <c r="I3" s="33" t="s">
        <v>37</v>
      </c>
    </row>
    <row r="4" spans="1:9" ht="14.5">
      <c r="A4" s="73" t="s">
        <v>3</v>
      </c>
      <c r="B4" s="96">
        <v>225</v>
      </c>
      <c r="C4" s="97">
        <v>380</v>
      </c>
      <c r="D4" s="97">
        <v>221</v>
      </c>
      <c r="E4" s="97">
        <v>4</v>
      </c>
      <c r="F4" s="97">
        <v>4</v>
      </c>
      <c r="G4" s="98">
        <v>2</v>
      </c>
      <c r="H4" s="97">
        <v>0</v>
      </c>
      <c r="I4" s="99">
        <v>0</v>
      </c>
    </row>
    <row r="5" spans="1:9" ht="14.5">
      <c r="A5" s="73" t="s">
        <v>4</v>
      </c>
      <c r="B5" s="62">
        <v>737</v>
      </c>
      <c r="C5" s="38">
        <v>737</v>
      </c>
      <c r="D5" s="38">
        <v>60</v>
      </c>
      <c r="E5" s="38">
        <v>0</v>
      </c>
      <c r="F5" s="38">
        <v>0</v>
      </c>
      <c r="G5" s="39">
        <v>0</v>
      </c>
      <c r="H5" s="38">
        <v>0</v>
      </c>
      <c r="I5" s="40">
        <v>0</v>
      </c>
    </row>
    <row r="6" spans="1:9" ht="14.5">
      <c r="A6" s="73" t="s">
        <v>5</v>
      </c>
      <c r="B6" s="62">
        <v>706</v>
      </c>
      <c r="C6" s="38">
        <v>843</v>
      </c>
      <c r="D6" s="38">
        <v>659</v>
      </c>
      <c r="E6" s="38">
        <v>0</v>
      </c>
      <c r="F6" s="38">
        <v>0</v>
      </c>
      <c r="G6" s="39">
        <v>580</v>
      </c>
      <c r="H6" s="38">
        <v>0</v>
      </c>
      <c r="I6" s="40">
        <v>0</v>
      </c>
    </row>
    <row r="7" spans="1:9" ht="14.5">
      <c r="A7" s="73" t="s">
        <v>6</v>
      </c>
      <c r="B7" s="62">
        <v>613</v>
      </c>
      <c r="C7" s="38">
        <v>735</v>
      </c>
      <c r="D7" s="38">
        <v>612</v>
      </c>
      <c r="E7" s="38">
        <v>16</v>
      </c>
      <c r="F7" s="38">
        <v>0</v>
      </c>
      <c r="G7" s="39">
        <v>0</v>
      </c>
      <c r="H7" s="38">
        <v>0</v>
      </c>
      <c r="I7" s="40">
        <v>0</v>
      </c>
    </row>
    <row r="8" spans="1:9" ht="14.5">
      <c r="A8" s="73" t="s">
        <v>7</v>
      </c>
      <c r="B8" s="62">
        <v>532</v>
      </c>
      <c r="C8" s="38">
        <v>532</v>
      </c>
      <c r="D8" s="38">
        <v>0</v>
      </c>
      <c r="E8" s="38">
        <v>0</v>
      </c>
      <c r="F8" s="38">
        <v>0</v>
      </c>
      <c r="G8" s="39">
        <v>0</v>
      </c>
      <c r="H8" s="38">
        <v>0</v>
      </c>
      <c r="I8" s="40">
        <v>0</v>
      </c>
    </row>
    <row r="9" spans="1:9" ht="14.5">
      <c r="A9" s="73" t="s">
        <v>8</v>
      </c>
      <c r="B9" s="62">
        <v>279</v>
      </c>
      <c r="C9" s="38">
        <v>545</v>
      </c>
      <c r="D9" s="139" t="s">
        <v>119</v>
      </c>
      <c r="E9" s="38">
        <v>4</v>
      </c>
      <c r="F9" s="38">
        <v>0</v>
      </c>
      <c r="G9" s="39">
        <v>28</v>
      </c>
      <c r="H9" s="38">
        <v>0</v>
      </c>
      <c r="I9" s="40">
        <v>0</v>
      </c>
    </row>
    <row r="10" spans="1:9" ht="14.5">
      <c r="A10" s="73" t="s">
        <v>9</v>
      </c>
      <c r="B10" s="62">
        <v>231</v>
      </c>
      <c r="C10" s="38">
        <v>380</v>
      </c>
      <c r="D10" s="38">
        <v>177</v>
      </c>
      <c r="E10" s="38">
        <v>0</v>
      </c>
      <c r="F10" s="38">
        <v>0</v>
      </c>
      <c r="G10" s="39">
        <v>122</v>
      </c>
      <c r="H10" s="38">
        <v>122</v>
      </c>
      <c r="I10" s="40">
        <v>0</v>
      </c>
    </row>
    <row r="11" spans="1:9" ht="14.5">
      <c r="A11" s="73" t="s">
        <v>10</v>
      </c>
      <c r="B11" s="62">
        <v>74</v>
      </c>
      <c r="C11" s="38">
        <v>67</v>
      </c>
      <c r="D11" s="38">
        <v>33</v>
      </c>
      <c r="E11" s="38">
        <v>49</v>
      </c>
      <c r="F11" s="38">
        <v>0</v>
      </c>
      <c r="G11" s="39">
        <v>0</v>
      </c>
      <c r="H11" s="38">
        <v>0</v>
      </c>
      <c r="I11" s="40">
        <v>0</v>
      </c>
    </row>
    <row r="12" spans="1:9" ht="14.5">
      <c r="A12" s="73" t="s">
        <v>11</v>
      </c>
      <c r="B12" s="62">
        <v>951</v>
      </c>
      <c r="C12" s="38">
        <v>814</v>
      </c>
      <c r="D12" s="38">
        <v>301</v>
      </c>
      <c r="E12" s="38">
        <v>0</v>
      </c>
      <c r="F12" s="38">
        <v>0</v>
      </c>
      <c r="G12" s="39">
        <v>214</v>
      </c>
      <c r="H12" s="38">
        <v>0</v>
      </c>
      <c r="I12" s="40">
        <v>0</v>
      </c>
    </row>
    <row r="13" spans="1:9" ht="14.5">
      <c r="A13" s="73" t="s">
        <v>12</v>
      </c>
      <c r="B13" s="62">
        <v>573</v>
      </c>
      <c r="C13" s="38">
        <v>692</v>
      </c>
      <c r="D13" s="38">
        <v>312</v>
      </c>
      <c r="E13" s="38">
        <v>271</v>
      </c>
      <c r="F13" s="38">
        <v>0</v>
      </c>
      <c r="G13" s="39">
        <v>0</v>
      </c>
      <c r="H13" s="38">
        <v>0</v>
      </c>
      <c r="I13" s="40">
        <v>0</v>
      </c>
    </row>
    <row r="14" spans="1:9" ht="14.5">
      <c r="A14" s="73" t="s">
        <v>13</v>
      </c>
      <c r="B14" s="62">
        <v>163</v>
      </c>
      <c r="C14" s="38">
        <v>273</v>
      </c>
      <c r="D14" s="38">
        <v>54</v>
      </c>
      <c r="E14" s="38">
        <v>0</v>
      </c>
      <c r="F14" s="38">
        <v>0</v>
      </c>
      <c r="G14" s="39">
        <v>0</v>
      </c>
      <c r="H14" s="38">
        <v>0</v>
      </c>
      <c r="I14" s="40">
        <v>0</v>
      </c>
    </row>
    <row r="15" spans="1:9" ht="14.5">
      <c r="A15" s="73" t="s">
        <v>14</v>
      </c>
      <c r="B15" s="62">
        <v>173</v>
      </c>
      <c r="C15" s="38">
        <v>246</v>
      </c>
      <c r="D15" s="38">
        <v>73</v>
      </c>
      <c r="E15" s="38">
        <v>0</v>
      </c>
      <c r="F15" s="38">
        <v>0</v>
      </c>
      <c r="G15" s="39">
        <v>0</v>
      </c>
      <c r="H15" s="38">
        <v>0</v>
      </c>
      <c r="I15" s="40">
        <v>0</v>
      </c>
    </row>
    <row r="16" spans="1:9" ht="14.5">
      <c r="A16" s="73" t="s">
        <v>15</v>
      </c>
      <c r="B16" s="62">
        <v>66</v>
      </c>
      <c r="C16" s="38">
        <v>66</v>
      </c>
      <c r="D16" s="38">
        <v>0</v>
      </c>
      <c r="E16" s="38">
        <v>0</v>
      </c>
      <c r="F16" s="38">
        <v>0</v>
      </c>
      <c r="G16" s="39">
        <v>0</v>
      </c>
      <c r="H16" s="38">
        <v>0</v>
      </c>
      <c r="I16" s="40">
        <v>0</v>
      </c>
    </row>
    <row r="17" spans="1:9" ht="14.5">
      <c r="A17" s="73" t="s">
        <v>16</v>
      </c>
      <c r="B17" s="62">
        <v>137</v>
      </c>
      <c r="C17" s="38">
        <v>149</v>
      </c>
      <c r="D17" s="38">
        <v>5</v>
      </c>
      <c r="E17" s="38">
        <v>0</v>
      </c>
      <c r="F17" s="38">
        <v>0</v>
      </c>
      <c r="G17" s="39">
        <v>0</v>
      </c>
      <c r="H17" s="38">
        <v>0</v>
      </c>
      <c r="I17" s="40">
        <v>0</v>
      </c>
    </row>
    <row r="18" spans="1:9" ht="14.5">
      <c r="A18" s="73" t="s">
        <v>17</v>
      </c>
      <c r="B18" s="62">
        <v>268</v>
      </c>
      <c r="C18" s="38">
        <v>277</v>
      </c>
      <c r="D18" s="38">
        <v>217</v>
      </c>
      <c r="E18" s="38">
        <v>0</v>
      </c>
      <c r="F18" s="38">
        <v>0</v>
      </c>
      <c r="G18" s="39">
        <v>2</v>
      </c>
      <c r="H18" s="38">
        <v>0</v>
      </c>
      <c r="I18" s="40">
        <v>0</v>
      </c>
    </row>
    <row r="19" spans="1:9" ht="14.5">
      <c r="A19" s="73" t="s">
        <v>18</v>
      </c>
      <c r="B19" s="62">
        <v>61</v>
      </c>
      <c r="C19" s="38">
        <v>122</v>
      </c>
      <c r="D19" s="38">
        <v>61</v>
      </c>
      <c r="E19" s="38">
        <v>22</v>
      </c>
      <c r="F19" s="38">
        <v>0</v>
      </c>
      <c r="G19" s="39">
        <v>24</v>
      </c>
      <c r="H19" s="38">
        <v>24</v>
      </c>
      <c r="I19" s="40">
        <v>0</v>
      </c>
    </row>
    <row r="20" spans="1:9" ht="14.5">
      <c r="A20" s="73" t="s">
        <v>19</v>
      </c>
      <c r="B20" s="62">
        <v>562</v>
      </c>
      <c r="C20" s="38">
        <v>728</v>
      </c>
      <c r="D20" s="38">
        <v>98</v>
      </c>
      <c r="E20" s="38">
        <v>95</v>
      </c>
      <c r="F20" s="38">
        <v>0</v>
      </c>
      <c r="G20" s="39">
        <v>0</v>
      </c>
      <c r="H20" s="38">
        <v>0</v>
      </c>
      <c r="I20" s="40">
        <v>0</v>
      </c>
    </row>
    <row r="21" spans="1:9" ht="14.5">
      <c r="A21" s="73" t="s">
        <v>20</v>
      </c>
      <c r="B21" s="62">
        <v>58</v>
      </c>
      <c r="C21" s="38">
        <v>81</v>
      </c>
      <c r="D21" s="38">
        <v>12</v>
      </c>
      <c r="E21" s="38">
        <v>4</v>
      </c>
      <c r="F21" s="38">
        <v>0</v>
      </c>
      <c r="G21" s="39">
        <v>0</v>
      </c>
      <c r="H21" s="38">
        <v>0</v>
      </c>
      <c r="I21" s="40">
        <v>0</v>
      </c>
    </row>
    <row r="22" spans="1:9" ht="14.5">
      <c r="A22" s="73" t="s">
        <v>21</v>
      </c>
      <c r="B22" s="62">
        <v>342</v>
      </c>
      <c r="C22" s="38">
        <v>390</v>
      </c>
      <c r="D22" s="38">
        <v>27</v>
      </c>
      <c r="E22" s="38">
        <v>0</v>
      </c>
      <c r="F22" s="38">
        <v>0</v>
      </c>
      <c r="G22" s="39">
        <v>107</v>
      </c>
      <c r="H22" s="38">
        <v>0</v>
      </c>
      <c r="I22" s="40">
        <v>0</v>
      </c>
    </row>
    <row r="23" spans="1:9" ht="14.5">
      <c r="A23" s="73" t="s">
        <v>22</v>
      </c>
      <c r="B23" s="62">
        <v>438</v>
      </c>
      <c r="C23" s="38">
        <v>451</v>
      </c>
      <c r="D23" s="38">
        <v>40</v>
      </c>
      <c r="E23" s="38">
        <v>37</v>
      </c>
      <c r="F23" s="38">
        <v>0</v>
      </c>
      <c r="G23" s="39">
        <v>23</v>
      </c>
      <c r="H23" s="38">
        <v>23</v>
      </c>
      <c r="I23" s="40">
        <v>0</v>
      </c>
    </row>
    <row r="24" spans="1:9" ht="14.5">
      <c r="A24" s="73" t="s">
        <v>23</v>
      </c>
      <c r="B24" s="62">
        <v>62</v>
      </c>
      <c r="C24" s="38">
        <v>102</v>
      </c>
      <c r="D24" s="38">
        <v>62</v>
      </c>
      <c r="E24" s="38">
        <v>62</v>
      </c>
      <c r="F24" s="38">
        <v>0</v>
      </c>
      <c r="G24" s="39">
        <v>0</v>
      </c>
      <c r="H24" s="38">
        <v>0</v>
      </c>
      <c r="I24" s="40">
        <v>0</v>
      </c>
    </row>
    <row r="25" spans="1:9" ht="14.5">
      <c r="A25" s="73" t="s">
        <v>24</v>
      </c>
      <c r="B25" s="62">
        <v>260</v>
      </c>
      <c r="C25" s="38">
        <v>468</v>
      </c>
      <c r="D25" s="38">
        <v>319</v>
      </c>
      <c r="E25" s="38">
        <v>0</v>
      </c>
      <c r="F25" s="38">
        <v>0</v>
      </c>
      <c r="G25" s="39">
        <v>0</v>
      </c>
      <c r="H25" s="38">
        <v>0</v>
      </c>
      <c r="I25" s="40">
        <v>0</v>
      </c>
    </row>
    <row r="26" spans="1:9" ht="14.5">
      <c r="A26" s="73" t="s">
        <v>25</v>
      </c>
      <c r="B26" s="62">
        <v>921</v>
      </c>
      <c r="C26" s="38">
        <v>1092</v>
      </c>
      <c r="D26" s="38">
        <v>719</v>
      </c>
      <c r="E26" s="38">
        <v>443</v>
      </c>
      <c r="F26" s="38">
        <v>0</v>
      </c>
      <c r="G26" s="39">
        <v>0</v>
      </c>
      <c r="H26" s="38">
        <v>0</v>
      </c>
      <c r="I26" s="40">
        <v>0</v>
      </c>
    </row>
    <row r="27" spans="1:9" ht="14.5">
      <c r="A27" s="73" t="s">
        <v>26</v>
      </c>
      <c r="B27" s="62">
        <v>880</v>
      </c>
      <c r="C27" s="38">
        <v>1087</v>
      </c>
      <c r="D27" s="38">
        <v>207</v>
      </c>
      <c r="E27" s="38">
        <v>0</v>
      </c>
      <c r="F27" s="38">
        <v>0</v>
      </c>
      <c r="G27" s="39">
        <v>0</v>
      </c>
      <c r="H27" s="38">
        <v>0</v>
      </c>
      <c r="I27" s="40">
        <v>0</v>
      </c>
    </row>
    <row r="28" spans="1:9" ht="14.5">
      <c r="A28" s="73" t="s">
        <v>27</v>
      </c>
      <c r="B28" s="62">
        <v>208</v>
      </c>
      <c r="C28" s="38">
        <v>211</v>
      </c>
      <c r="D28" s="38">
        <v>42</v>
      </c>
      <c r="E28" s="38">
        <v>0</v>
      </c>
      <c r="F28" s="38">
        <v>0</v>
      </c>
      <c r="G28" s="39">
        <v>0</v>
      </c>
      <c r="H28" s="38">
        <v>0</v>
      </c>
      <c r="I28" s="40">
        <v>0</v>
      </c>
    </row>
    <row r="29" spans="1:9" ht="14.5">
      <c r="A29" s="73" t="s">
        <v>28</v>
      </c>
      <c r="B29" s="62">
        <v>600</v>
      </c>
      <c r="C29" s="38">
        <v>600</v>
      </c>
      <c r="D29" s="38">
        <v>0</v>
      </c>
      <c r="E29" s="38">
        <v>0</v>
      </c>
      <c r="F29" s="38">
        <v>0</v>
      </c>
      <c r="G29" s="39">
        <v>0</v>
      </c>
      <c r="H29" s="38">
        <v>0</v>
      </c>
      <c r="I29" s="40">
        <v>0</v>
      </c>
    </row>
    <row r="30" spans="1:9" ht="14.5">
      <c r="A30" s="73" t="s">
        <v>29</v>
      </c>
      <c r="B30" s="62">
        <v>311</v>
      </c>
      <c r="C30" s="38">
        <v>459</v>
      </c>
      <c r="D30" s="38">
        <v>137</v>
      </c>
      <c r="E30" s="38">
        <v>0</v>
      </c>
      <c r="F30" s="38">
        <v>0</v>
      </c>
      <c r="G30" s="39">
        <v>0</v>
      </c>
      <c r="H30" s="38">
        <v>0</v>
      </c>
      <c r="I30" s="40">
        <v>0</v>
      </c>
    </row>
    <row r="31" spans="1:9" ht="14.5">
      <c r="A31" s="73" t="s">
        <v>30</v>
      </c>
      <c r="B31" s="62">
        <v>1122</v>
      </c>
      <c r="C31" s="38">
        <v>1122</v>
      </c>
      <c r="D31" s="38">
        <v>704</v>
      </c>
      <c r="E31" s="38">
        <v>0</v>
      </c>
      <c r="F31" s="38">
        <v>0</v>
      </c>
      <c r="G31" s="39">
        <v>0</v>
      </c>
      <c r="H31" s="38">
        <v>0</v>
      </c>
      <c r="I31" s="40">
        <v>0</v>
      </c>
    </row>
    <row r="32" spans="1:9" ht="14.5">
      <c r="A32" s="73" t="s">
        <v>31</v>
      </c>
      <c r="B32" s="62">
        <v>1082</v>
      </c>
      <c r="C32" s="38">
        <v>1089</v>
      </c>
      <c r="D32" s="38">
        <v>77</v>
      </c>
      <c r="E32" s="38">
        <v>0</v>
      </c>
      <c r="F32" s="38">
        <v>0</v>
      </c>
      <c r="G32" s="39">
        <v>121</v>
      </c>
      <c r="H32" s="38">
        <v>0</v>
      </c>
      <c r="I32" s="40">
        <v>0</v>
      </c>
    </row>
    <row r="33" spans="1:9" ht="14.5">
      <c r="A33" s="74" t="s">
        <v>32</v>
      </c>
      <c r="B33" s="63"/>
      <c r="C33" s="38"/>
      <c r="D33" s="38"/>
      <c r="E33" s="38"/>
      <c r="F33" s="38"/>
      <c r="G33" s="39"/>
      <c r="H33" s="38"/>
      <c r="I33" s="40"/>
    </row>
    <row r="34" spans="1:9" ht="14.5">
      <c r="A34" s="73" t="s">
        <v>44</v>
      </c>
      <c r="B34" s="62">
        <v>628</v>
      </c>
      <c r="C34" s="38">
        <v>827</v>
      </c>
      <c r="D34" s="38">
        <v>380</v>
      </c>
      <c r="E34" s="38">
        <v>380</v>
      </c>
      <c r="F34" s="38">
        <v>0</v>
      </c>
      <c r="G34" s="39">
        <v>0</v>
      </c>
      <c r="H34" s="38">
        <v>0</v>
      </c>
      <c r="I34" s="40">
        <v>0</v>
      </c>
    </row>
    <row r="35" spans="1:9" ht="14.5">
      <c r="A35" s="73" t="s">
        <v>45</v>
      </c>
      <c r="B35" s="62">
        <v>1701</v>
      </c>
      <c r="C35" s="38">
        <v>2831</v>
      </c>
      <c r="D35" s="38">
        <v>876</v>
      </c>
      <c r="E35" s="38">
        <v>867</v>
      </c>
      <c r="F35" s="38">
        <v>36</v>
      </c>
      <c r="G35" s="39">
        <v>23</v>
      </c>
      <c r="H35" s="38">
        <v>0</v>
      </c>
      <c r="I35" s="40">
        <v>4</v>
      </c>
    </row>
    <row r="36" spans="1:9" ht="14.5">
      <c r="A36" s="73" t="s">
        <v>46</v>
      </c>
      <c r="B36" s="62">
        <v>88</v>
      </c>
      <c r="C36" s="38">
        <v>124</v>
      </c>
      <c r="D36" s="38">
        <v>54</v>
      </c>
      <c r="E36" s="38">
        <v>0</v>
      </c>
      <c r="F36" s="38">
        <v>0</v>
      </c>
      <c r="G36" s="39">
        <v>0</v>
      </c>
      <c r="H36" s="38">
        <v>0</v>
      </c>
      <c r="I36" s="40">
        <v>0</v>
      </c>
    </row>
    <row r="37" spans="1:9" ht="14.5">
      <c r="A37" s="73" t="s">
        <v>47</v>
      </c>
      <c r="B37" s="62">
        <v>488</v>
      </c>
      <c r="C37" s="38">
        <v>581</v>
      </c>
      <c r="D37" s="38">
        <v>318</v>
      </c>
      <c r="E37" s="38">
        <v>26</v>
      </c>
      <c r="F37" s="38">
        <v>0</v>
      </c>
      <c r="G37" s="39">
        <v>0</v>
      </c>
      <c r="H37" s="38">
        <v>0</v>
      </c>
      <c r="I37" s="40">
        <v>0</v>
      </c>
    </row>
    <row r="38" spans="1:9" ht="14.5">
      <c r="A38" s="73" t="s">
        <v>48</v>
      </c>
      <c r="B38" s="64">
        <v>515</v>
      </c>
      <c r="C38" s="45">
        <v>515</v>
      </c>
      <c r="D38" s="45">
        <v>120</v>
      </c>
      <c r="E38" s="45">
        <v>0</v>
      </c>
      <c r="F38" s="45">
        <v>0</v>
      </c>
      <c r="G38" s="39">
        <v>0</v>
      </c>
      <c r="H38" s="38">
        <v>0</v>
      </c>
      <c r="I38" s="40">
        <v>0</v>
      </c>
    </row>
    <row r="39" spans="1:9" ht="15" thickBot="1">
      <c r="A39" s="75" t="s">
        <v>34</v>
      </c>
      <c r="B39" s="65">
        <v>16055</v>
      </c>
      <c r="C39" s="41">
        <v>19616</v>
      </c>
      <c r="D39" s="41">
        <v>7348</v>
      </c>
      <c r="E39" s="41">
        <v>2280</v>
      </c>
      <c r="F39" s="42">
        <v>40</v>
      </c>
      <c r="G39" s="41">
        <v>1246</v>
      </c>
      <c r="H39" s="41">
        <v>169</v>
      </c>
      <c r="I39" s="43">
        <v>4</v>
      </c>
    </row>
    <row r="41" spans="1:9" ht="14.5">
      <c r="A41" s="140" t="s">
        <v>120</v>
      </c>
    </row>
  </sheetData>
  <mergeCells count="3">
    <mergeCell ref="B1:I1"/>
    <mergeCell ref="B2:F2"/>
    <mergeCell ref="G2:I2"/>
  </mergeCells>
  <pageMargins left="0.7" right="0.7" top="0.75" bottom="0.75" header="0.3" footer="0.3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b3e4c104-de3d-44be-b0cb-aef6d3bd2fdd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324CC95FE6EFCE4E827DE36D97D472BF" ma:contentTypeVersion="12" ma:contentTypeDescription="Create a new document for eDocs" ma:contentTypeScope="" ma:versionID="474d4699556c902ecd7ea46abd65bb1a">
  <xsd:schema xmlns:xsd="http://www.w3.org/2001/XMLSchema" xmlns:xs="http://www.w3.org/2001/XMLSchema" xmlns:p="http://schemas.microsoft.com/office/2006/metadata/properties" xmlns:ns1="http://schemas.microsoft.com/sharepoint/v3" xmlns:ns2="d5826006-a293-4ef0-961e-7c713469a1eb" xmlns:ns3="4dd8f947-c430-4b69-b1e4-ad9184f4def1" targetNamespace="http://schemas.microsoft.com/office/2006/metadata/properties" ma:root="true" ma:fieldsID="44a718fcb97cf52bbce38eec1042c731" ns1:_="" ns2:_="" ns3:_="">
    <xsd:import namespace="http://schemas.microsoft.com/sharepoint/v3"/>
    <xsd:import namespace="d5826006-a293-4ef0-961e-7c713469a1eb"/>
    <xsd:import namespace="4dd8f947-c430-4b69-b1e4-ad9184f4def1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26006-a293-4ef0-961e-7c713469a1eb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22527149-431e-4844-bdbf-45755dee181b" ma:termSetId="4dc6ce17-1441-4d6f-af7a-c7350b4eb3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22527149-431e-4844-bdbf-45755dee181b" ma:termSetId="a141ecdb-69bf-443d-877c-333310d4d2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8f947-c430-4b69-b1e4-ad9184f4def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37cadec-8079-4b3a-8faf-b432cfccee7f}" ma:internalName="TaxCatchAll" ma:showField="CatchAllData" ma:web="4dd8f947-c430-4b69-b1e4-ad9184f4de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YearTaxHTField0 xmlns="d5826006-a293-4ef0-961e-7c713469a1e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2956df6f-614f-4357-a8f5-b167a2c64320</TermId>
        </TermInfo>
      </Terms>
    </eDocs_YearTaxHTField0>
    <eDocs_FileStatus xmlns="http://schemas.microsoft.com/sharepoint/v3">Live</eDocs_FileStatus>
    <eDocs_FileTopicsTaxHTField0 xmlns="d5826006-a293-4ef0-961e-7c713469a1e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Inspection</TermName>
          <TermId xmlns="http://schemas.microsoft.com/office/infopath/2007/PartnerControls">2b45c357-c24a-4b66-a065-123dc75cc397</TermId>
        </TermInfo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ec1c8156-2b5c-4c92-9872-3704077dc000</TermId>
        </TermInfo>
      </Terms>
    </eDocs_FileTopicsTaxHTField0>
    <TaxCatchAll xmlns="4dd8f947-c430-4b69-b1e4-ad9184f4def1">
      <Value>40</Value>
      <Value>39</Value>
      <Value>10</Value>
      <Value>36</Value>
      <Value>29</Value>
    </TaxCatchAll>
    <eDocs_FileName xmlns="http://schemas.microsoft.com/sharepoint/v3">HPLGRM005-001-2020</eDocs_FileName>
    <eDocs_SeriesSubSeriesTaxHTField0 xmlns="d5826006-a293-4ef0-961e-7c713469a1eb">
      <Terms xmlns="http://schemas.microsoft.com/office/infopath/2007/PartnerControls">
        <TermInfo xmlns="http://schemas.microsoft.com/office/infopath/2007/PartnerControls">
          <TermName xmlns="http://schemas.microsoft.com/office/infopath/2007/PartnerControls">005</TermName>
          <TermId xmlns="http://schemas.microsoft.com/office/infopath/2007/PartnerControls">a860a58f-f36f-4579-aec6-798e5e5657ac</TermId>
        </TermInfo>
      </Terms>
    </eDocs_SeriesSubSeriesTaxHTField0>
    <eDocs_DocumentTopicsTaxHTField0 xmlns="d5826006-a293-4ef0-961e-7c713469a1eb">
      <Terms xmlns="http://schemas.microsoft.com/office/infopath/2007/PartnerControls"/>
    </eDocs_DocumentTopicsTaxHTField0>
    <_dlc_ExpireDateSaved xmlns="http://schemas.microsoft.com/sharepoint/v3" xsi:nil="true"/>
    <_dlc_ExpireDate xmlns="http://schemas.microsoft.com/sharepoint/v3" xsi:nil="true"/>
  </documentManagement>
</p:properties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FD3C0EC0-DD4F-4A91-8D93-BF33323F2F3E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2427048E-90A4-4693-8E2D-1536935E6E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09893F-1A59-4926-B878-6BABD9E3C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826006-a293-4ef0-961e-7c713469a1eb"/>
    <ds:schemaRef ds:uri="4dd8f947-c430-4b69-b1e4-ad9184f4de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90CE188-8922-4234-8411-6539FD10ABC8}">
  <ds:schemaRefs>
    <ds:schemaRef ds:uri="http://schemas.microsoft.com/sharepoint/v3"/>
    <ds:schemaRef ds:uri="http://purl.org/dc/terms/"/>
    <ds:schemaRef ds:uri="4dd8f947-c430-4b69-b1e4-ad9184f4def1"/>
    <ds:schemaRef ds:uri="http://schemas.microsoft.com/office/2006/documentManagement/types"/>
    <ds:schemaRef ds:uri="http://schemas.microsoft.com/office/infopath/2007/PartnerControls"/>
    <ds:schemaRef ds:uri="d5826006-a293-4ef0-961e-7c713469a1e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56922A66-0B98-41AF-9CAC-113568F9DD2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SUMMARY 2005-TO DATE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McGrath - (DECLG)</dc:creator>
  <cp:lastModifiedBy>Andrea Lawlor (Housing)</cp:lastModifiedBy>
  <cp:lastPrinted>2018-08-03T12:04:23Z</cp:lastPrinted>
  <dcterms:created xsi:type="dcterms:W3CDTF">2016-01-22T14:56:55Z</dcterms:created>
  <dcterms:modified xsi:type="dcterms:W3CDTF">2021-06-25T09:34:47Z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0x0101000BC94875665D404BB1351B53C41FD2C000324CC95FE6EFCE4E827DE36D97D472BF</vt:lpwstr>
  </property>
  <property fmtid="{D5CDD505-2E9C-101B-9397-08002B2CF9AE}" pid="3" name="eDocs_FileTopics">
    <vt:lpwstr>39;#Inspection|2b45c357-c24a-4b66-a065-123dc75cc397;#40;#2020|ec1c8156-2b5c-4c92-9872-3704077dc000</vt:lpwstr>
  </property>
  <property fmtid="{D5CDD505-2E9C-101B-9397-08002B2CF9AE}" pid="4" name="eDocs_Year">
    <vt:lpwstr>36;#2020|2956df6f-614f-4357-a8f5-b167a2c64320</vt:lpwstr>
  </property>
  <property fmtid="{D5CDD505-2E9C-101B-9397-08002B2CF9AE}" pid="5" name="eDocs_SeriesSubSeries">
    <vt:lpwstr>10;#005|a860a58f-f36f-4579-aec6-798e5e5657ac</vt:lpwstr>
  </property>
  <property fmtid="{D5CDD505-2E9C-101B-9397-08002B2CF9AE}" pid="6" name="_dlc_policyId">
    <vt:lpwstr>0x0101000BC94875665D404BB1351B53C41FD2C0|151133126</vt:lpwstr>
  </property>
  <property fmtid="{D5CDD505-2E9C-101B-9397-08002B2CF9AE}" pid="7" name="ItemRetentionFormula">
    <vt:lpwstr/>
  </property>
  <property fmtid="{D5CDD505-2E9C-101B-9397-08002B2CF9AE}" pid="8" name="eDocs_DocumentTopics">
    <vt:lpwstr/>
  </property>
  <property fmtid="{D5CDD505-2E9C-101B-9397-08002B2CF9AE}" pid="9" name="_docset_NoMedatataSyncRequired">
    <vt:lpwstr>False</vt:lpwstr>
  </property>
  <property fmtid="{D5CDD505-2E9C-101B-9397-08002B2CF9AE}" pid="10" name="_dlc_LastRun">
    <vt:lpwstr>11/09/2019 23:04:02</vt:lpwstr>
  </property>
  <property fmtid="{D5CDD505-2E9C-101B-9397-08002B2CF9AE}" pid="11" name="_dlc_ItemStageId">
    <vt:lpwstr>1</vt:lpwstr>
  </property>
  <property fmtid="{D5CDD505-2E9C-101B-9397-08002B2CF9AE}" pid="12" name="eDocs_SecurityClassificationTaxHTField0">
    <vt:lpwstr>Unclassified|38981149-6ab4-492e-b035-5180b1eb9314</vt:lpwstr>
  </property>
  <property fmtid="{D5CDD505-2E9C-101B-9397-08002B2CF9AE}" pid="13" name="eDocs_SecurityClassification">
    <vt:lpwstr>29;#Unclassified|38981149-6ab4-492e-b035-5180b1eb9314</vt:lpwstr>
  </property>
</Properties>
</file>